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LANSE\Sprawozdanie finansowe 2021\"/>
    </mc:Choice>
  </mc:AlternateContent>
  <xr:revisionPtr revIDLastSave="0" documentId="13_ncr:1_{B642D4DF-B1A4-49EA-B442-D0F994410D56}" xr6:coauthVersionLast="47" xr6:coauthVersionMax="47" xr10:uidLastSave="{00000000-0000-0000-0000-000000000000}"/>
  <bookViews>
    <workbookView xWindow="-120" yWindow="-120" windowWidth="29040" windowHeight="15840" xr2:uid="{6E7FB821-B659-4623-88B8-B848D955DB6B}"/>
  </bookViews>
  <sheets>
    <sheet name="Racchunek" sheetId="1" r:id="rId1"/>
    <sheet name="zestawienie" sheetId="2" r:id="rId2"/>
    <sheet name="Bila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" i="1" l="1"/>
  <c r="G28" i="3"/>
  <c r="G20" i="3" s="1"/>
  <c r="G18" i="3" s="1"/>
  <c r="C40" i="3"/>
  <c r="B40" i="3"/>
  <c r="C34" i="3"/>
  <c r="B34" i="3"/>
  <c r="C29" i="3"/>
  <c r="B29" i="3"/>
  <c r="H28" i="3"/>
  <c r="H20" i="3" s="1"/>
  <c r="H18" i="3" s="1"/>
  <c r="C23" i="3"/>
  <c r="B23" i="3"/>
  <c r="C12" i="3"/>
  <c r="C11" i="3" s="1"/>
  <c r="C9" i="3" s="1"/>
  <c r="B12" i="3"/>
  <c r="B11" i="3" s="1"/>
  <c r="B9" i="3" s="1"/>
  <c r="H11" i="3"/>
  <c r="H9" i="3" s="1"/>
  <c r="G11" i="3"/>
  <c r="G9" i="3" s="1"/>
  <c r="J33" i="2"/>
  <c r="K33" i="2" s="1"/>
  <c r="K31" i="2"/>
  <c r="J31" i="2"/>
  <c r="I30" i="2"/>
  <c r="H30" i="2"/>
  <c r="G30" i="2"/>
  <c r="F30" i="2"/>
  <c r="E30" i="2"/>
  <c r="D30" i="2"/>
  <c r="J27" i="2"/>
  <c r="J26" i="2"/>
  <c r="J24" i="2"/>
  <c r="J22" i="2"/>
  <c r="J19" i="2" s="1"/>
  <c r="K19" i="2"/>
  <c r="I19" i="2"/>
  <c r="I29" i="2" s="1"/>
  <c r="I34" i="2" s="1"/>
  <c r="H19" i="2"/>
  <c r="H29" i="2" s="1"/>
  <c r="H34" i="2" s="1"/>
  <c r="G19" i="2"/>
  <c r="G29" i="2" s="1"/>
  <c r="G34" i="2" s="1"/>
  <c r="F19" i="2"/>
  <c r="E19" i="2"/>
  <c r="D19" i="2"/>
  <c r="J18" i="2"/>
  <c r="J17" i="2"/>
  <c r="J16" i="2"/>
  <c r="J15" i="2"/>
  <c r="J14" i="2"/>
  <c r="J13" i="2"/>
  <c r="J11" i="2"/>
  <c r="J9" i="2"/>
  <c r="J8" i="2" s="1"/>
  <c r="K8" i="2"/>
  <c r="I8" i="2"/>
  <c r="H8" i="2"/>
  <c r="G8" i="2"/>
  <c r="F8" i="2"/>
  <c r="F29" i="2" s="1"/>
  <c r="F34" i="2" s="1"/>
  <c r="E8" i="2"/>
  <c r="E29" i="2" s="1"/>
  <c r="E34" i="2" s="1"/>
  <c r="D8" i="2"/>
  <c r="D29" i="2" s="1"/>
  <c r="D34" i="2" s="1"/>
  <c r="I44" i="1"/>
  <c r="J44" i="1" s="1"/>
  <c r="I43" i="1"/>
  <c r="J43" i="1" s="1"/>
  <c r="I41" i="1"/>
  <c r="J41" i="1" s="1"/>
  <c r="J39" i="1" s="1"/>
  <c r="I39" i="1"/>
  <c r="H39" i="1"/>
  <c r="G39" i="1"/>
  <c r="F39" i="1"/>
  <c r="E39" i="1"/>
  <c r="D39" i="1"/>
  <c r="C39" i="1"/>
  <c r="I38" i="1"/>
  <c r="I36" i="1"/>
  <c r="J36" i="1" s="1"/>
  <c r="J35" i="1" s="1"/>
  <c r="H35" i="1"/>
  <c r="G35" i="1"/>
  <c r="F35" i="1"/>
  <c r="E35" i="1"/>
  <c r="D35" i="1"/>
  <c r="C35" i="1"/>
  <c r="J32" i="1"/>
  <c r="J31" i="1" s="1"/>
  <c r="I32" i="1"/>
  <c r="I31" i="1" s="1"/>
  <c r="H31" i="1"/>
  <c r="G31" i="1"/>
  <c r="F31" i="1"/>
  <c r="E31" i="1"/>
  <c r="D31" i="1"/>
  <c r="C31" i="1"/>
  <c r="J29" i="1"/>
  <c r="I29" i="1"/>
  <c r="J28" i="1"/>
  <c r="J27" i="1" s="1"/>
  <c r="I28" i="1"/>
  <c r="H27" i="1"/>
  <c r="G27" i="1"/>
  <c r="F27" i="1"/>
  <c r="E27" i="1"/>
  <c r="D27" i="1"/>
  <c r="C27" i="1"/>
  <c r="J25" i="1"/>
  <c r="I25" i="1"/>
  <c r="I23" i="1"/>
  <c r="J15" i="1" s="1"/>
  <c r="I15" i="1"/>
  <c r="H15" i="1"/>
  <c r="G15" i="1"/>
  <c r="G26" i="1" s="1"/>
  <c r="G34" i="1" s="1"/>
  <c r="G42" i="1" s="1"/>
  <c r="G45" i="1" s="1"/>
  <c r="F15" i="1"/>
  <c r="E15" i="1"/>
  <c r="D15" i="1"/>
  <c r="C15" i="1"/>
  <c r="J13" i="1"/>
  <c r="I13" i="1"/>
  <c r="I12" i="1"/>
  <c r="J12" i="1" s="1"/>
  <c r="I11" i="1"/>
  <c r="J11" i="1" s="1"/>
  <c r="I10" i="1"/>
  <c r="J10" i="1" s="1"/>
  <c r="J9" i="1"/>
  <c r="I9" i="1"/>
  <c r="I8" i="1" s="1"/>
  <c r="H8" i="1"/>
  <c r="H26" i="1" s="1"/>
  <c r="H34" i="1" s="1"/>
  <c r="H42" i="1" s="1"/>
  <c r="H45" i="1" s="1"/>
  <c r="G8" i="1"/>
  <c r="F8" i="1"/>
  <c r="F26" i="1" s="1"/>
  <c r="F34" i="1" s="1"/>
  <c r="F42" i="1" s="1"/>
  <c r="F45" i="1" s="1"/>
  <c r="E8" i="1"/>
  <c r="E26" i="1" s="1"/>
  <c r="E34" i="1" s="1"/>
  <c r="E42" i="1" s="1"/>
  <c r="E45" i="1" s="1"/>
  <c r="D8" i="1"/>
  <c r="D26" i="1" s="1"/>
  <c r="D34" i="1" s="1"/>
  <c r="D42" i="1" s="1"/>
  <c r="D45" i="1" s="1"/>
  <c r="C8" i="1"/>
  <c r="C26" i="1" s="1"/>
  <c r="C34" i="1" s="1"/>
  <c r="C42" i="1" s="1"/>
  <c r="C45" i="1" s="1"/>
  <c r="K29" i="2" l="1"/>
  <c r="H49" i="3"/>
  <c r="C28" i="3"/>
  <c r="C49" i="3" s="1"/>
  <c r="I26" i="1"/>
  <c r="I34" i="1" s="1"/>
  <c r="B28" i="3"/>
  <c r="B49" i="3" s="1"/>
  <c r="G49" i="3"/>
  <c r="J29" i="2"/>
  <c r="J34" i="2" s="1"/>
  <c r="K30" i="2"/>
  <c r="J8" i="1"/>
  <c r="J26" i="1" s="1"/>
  <c r="J34" i="1" s="1"/>
  <c r="J42" i="1" s="1"/>
  <c r="J45" i="1" s="1"/>
  <c r="K34" i="2" l="1"/>
  <c r="I42" i="1"/>
  <c r="I45" i="1" s="1"/>
</calcChain>
</file>

<file path=xl/sharedStrings.xml><?xml version="1.0" encoding="utf-8"?>
<sst xmlns="http://schemas.openxmlformats.org/spreadsheetml/2006/main" count="237" uniqueCount="206">
  <si>
    <r>
      <t xml:space="preserve">Nazwa i adres jednostki sprawozdawczej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>MIEJSKI OŚRODEK POMOCY RODZINIE  w BIAŁYMSTOKU ul.Malmeda Icchoka 8,                       15-440 Białystok</t>
    </r>
  </si>
  <si>
    <t xml:space="preserve">   Rachunek zysków i strat jednostki                       (wariant porównawczy)                                                                                                                                                                                                                                                   sporządzony </t>
  </si>
  <si>
    <t>Urząd Miasta w Białymstoku</t>
  </si>
  <si>
    <t>Szkoły, Przedszkola, Żłobki             - wg załącznika</t>
  </si>
  <si>
    <t>Wielofunkcyjna Placówka Opiekuńczo-Wychowawcza "Dwójka" - im. Dr. I. Białówny</t>
  </si>
  <si>
    <t>ZMK</t>
  </si>
  <si>
    <t>ŚDS</t>
  </si>
  <si>
    <t>BOSiR</t>
  </si>
  <si>
    <t>Adresat:</t>
  </si>
  <si>
    <t>Urząd Miejski   w Białymstoku  ul.  Słonimska 1</t>
  </si>
  <si>
    <t xml:space="preserve">na dzień    </t>
  </si>
  <si>
    <r>
      <t>Numer identyfikacyjny REGON</t>
    </r>
    <r>
      <rPr>
        <b/>
        <sz val="10"/>
        <rFont val="Times New Roman"/>
        <family val="1"/>
        <charset val="238"/>
      </rPr>
      <t xml:space="preserve"> 002333177</t>
    </r>
  </si>
  <si>
    <t>stan na koniec roku bieżącego</t>
  </si>
  <si>
    <t xml:space="preserve">Stan na koniec roku poprzedniego </t>
  </si>
  <si>
    <t>Stan na koniec roku bieżącego</t>
  </si>
  <si>
    <t xml:space="preserve"> A. Przychody netto z podstawowej działalności operacyjnej</t>
  </si>
  <si>
    <t xml:space="preserve">   I. Przychody netto ze sprzedaży produktów</t>
  </si>
  <si>
    <t xml:space="preserve"> II. Zmiana stanu produktów (zwiększenia - wartość dodatnia, zmniejszenie - wartość ujemna)</t>
  </si>
  <si>
    <t xml:space="preserve"> III. Koszt wytworzenia produktów na własne potrzeby jednostki</t>
  </si>
  <si>
    <t xml:space="preserve"> IV. Przychody netto ze sprzedaży towarów i materiałów</t>
  </si>
  <si>
    <t xml:space="preserve">  V. Dotacje na finansowanie działalności podstawowej</t>
  </si>
  <si>
    <t xml:space="preserve">  VI.  Przychody z tytułu dochodów budżetowych</t>
  </si>
  <si>
    <t xml:space="preserve"> B. Koszty działalności operacyjnej</t>
  </si>
  <si>
    <t xml:space="preserve"> I. Amortyzacja</t>
  </si>
  <si>
    <t>II. Zużycie materiałów i energii</t>
  </si>
  <si>
    <t xml:space="preserve"> 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</si>
  <si>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</si>
  <si>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</si>
  <si>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</si>
  <si>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</si>
  <si>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 materiałów</t>
  </si>
  <si>
    <t>IX. Inne świadczenia finansowane z budżetu</t>
  </si>
  <si>
    <t xml:space="preserve"> X. Pozostałe obciążenia</t>
  </si>
  <si>
    <t xml:space="preserve"> C. Zysk (strata) z działalności podstawowej (A-B)</t>
  </si>
  <si>
    <t xml:space="preserve"> D. Pozostałe przychody operacyjne</t>
  </si>
  <si>
    <t>I. Zysk ze zbycia niefinansowych aktywów trwałych</t>
  </si>
  <si>
    <t xml:space="preserve"> II. Dotacje</t>
  </si>
  <si>
    <t>III. Inne przychody operacyjne</t>
  </si>
  <si>
    <t xml:space="preserve"> E. Pozostałe koszty operacyjne</t>
  </si>
  <si>
    <t>I. Koszty inwestycji finansowanych ze środków własnych samorządowych zakładów budżetowych i dochodów jednostek budżetowych gromadzonych na wydzielonym rachunku</t>
  </si>
  <si>
    <t xml:space="preserve"> II. Pozostałe koszty operacyjne</t>
  </si>
  <si>
    <t xml:space="preserve"> F. Zysk (strata) z działalności operacyjnej (C+D-E)</t>
  </si>
  <si>
    <t xml:space="preserve"> G. Przychody finansowe</t>
  </si>
  <si>
    <t>I. Dywidendy i udziały w zyskach</t>
  </si>
  <si>
    <t xml:space="preserve"> II. Odsetki</t>
  </si>
  <si>
    <t xml:space="preserve"> III. Inne</t>
  </si>
  <si>
    <t xml:space="preserve"> H. Koszty finansowe</t>
  </si>
  <si>
    <t xml:space="preserve"> I. Odsetki</t>
  </si>
  <si>
    <t>II. Inne</t>
  </si>
  <si>
    <t xml:space="preserve"> I. Zysk (strata) brutto (F+G-H)</t>
  </si>
  <si>
    <t xml:space="preserve"> J. Podatek dochodowy</t>
  </si>
  <si>
    <t xml:space="preserve"> K. Pozostałe obowiązkowe zmniejszenia zysku (zwiększenia straty) </t>
  </si>
  <si>
    <t xml:space="preserve"> L. Zysk (strata) netto (I-J-K)</t>
  </si>
  <si>
    <t>Małgorzata Urbańska</t>
  </si>
  <si>
    <t>Główny Księgowy</t>
  </si>
  <si>
    <t>(rok, miesiąc, dzień)</t>
  </si>
  <si>
    <t>Kierownik jednostki</t>
  </si>
  <si>
    <t>Nazwa i adres jednostki sprawozdawczej</t>
  </si>
  <si>
    <t xml:space="preserve"> Zestawienie zmian            w funduszu jednostki</t>
  </si>
  <si>
    <t xml:space="preserve">Urząd Miasta w Białymstoku  </t>
  </si>
  <si>
    <t xml:space="preserve">Szkoły, Przedszkola, Żłobki - wg. załącznika </t>
  </si>
  <si>
    <t>BOSIR</t>
  </si>
  <si>
    <t>Adresat</t>
  </si>
  <si>
    <t>MIEJSKI  OŚRODEK  POMOCY RODZINIE w BIAŁYMSTOKU           ul. Malmeda Icchoka 8,                                  15-440 Białystok</t>
  </si>
  <si>
    <t>Urząd Miejski w Białymstoku           ul.Słonimska 1</t>
  </si>
  <si>
    <t>Numer identyfikacyjny REGON</t>
  </si>
  <si>
    <t>002333177</t>
  </si>
  <si>
    <t>Stan na koniec roku poprzedniego</t>
  </si>
  <si>
    <t>I.</t>
  </si>
  <si>
    <t>Fundusz jednostki na początek okresu (BO)</t>
  </si>
  <si>
    <t>1.</t>
  </si>
  <si>
    <t>Zwiększenia funduszu (z tytułu)</t>
  </si>
  <si>
    <t>1.1</t>
  </si>
  <si>
    <t xml:space="preserve"> Zysk bilansowy za rok ubiegły</t>
  </si>
  <si>
    <t>1.2</t>
  </si>
  <si>
    <t xml:space="preserve"> Zrealizowane wydatki budżetowe</t>
  </si>
  <si>
    <t>1.3</t>
  </si>
  <si>
    <t xml:space="preserve"> Zrealizowane płatnosci ze środków europejskich </t>
  </si>
  <si>
    <t>1.4</t>
  </si>
  <si>
    <t xml:space="preserve"> Środki na inwestycje</t>
  </si>
  <si>
    <t>1.5</t>
  </si>
  <si>
    <t xml:space="preserve"> Aktualizacja wyceny środków trwałych</t>
  </si>
  <si>
    <t>1.6</t>
  </si>
  <si>
    <t xml:space="preserve"> Nieodpłatnie otrzymane środki trwałe i środki trwałe w budowie oraz wartości niematerialne i prawne</t>
  </si>
  <si>
    <t>1.7</t>
  </si>
  <si>
    <t xml:space="preserve"> Aktywa przejete od zlikwidowanych  lub połączonych jednostek</t>
  </si>
  <si>
    <t>1.8</t>
  </si>
  <si>
    <t xml:space="preserve"> Aktywa otrzymane w ramach centralnego zaopatrzenia</t>
  </si>
  <si>
    <t>1.9</t>
  </si>
  <si>
    <t xml:space="preserve"> Pozostałe odpisy z wyniku finansowego na rok bieżący</t>
  </si>
  <si>
    <t>1.10</t>
  </si>
  <si>
    <t xml:space="preserve"> Inne zwiększenia</t>
  </si>
  <si>
    <t>2.</t>
  </si>
  <si>
    <t>Zmniejszenia funduszu jednostki (z tytułu)</t>
  </si>
  <si>
    <t>2.1</t>
  </si>
  <si>
    <t xml:space="preserve"> Strata za rok ubiegły</t>
  </si>
  <si>
    <t>.2.2</t>
  </si>
  <si>
    <t xml:space="preserve"> Zrealizowane dochody budżetowe</t>
  </si>
  <si>
    <t>2.3</t>
  </si>
  <si>
    <t xml:space="preserve"> Rozliczenie wyniku finansowego i środków obrotowych za rok ubiegły</t>
  </si>
  <si>
    <t>2.4</t>
  </si>
  <si>
    <t xml:space="preserve"> Dotacje i środki na inwestycje</t>
  </si>
  <si>
    <t>2.5</t>
  </si>
  <si>
    <t xml:space="preserve"> Aktualizacja  środków trwałych</t>
  </si>
  <si>
    <t>2.6</t>
  </si>
  <si>
    <t xml:space="preserve"> Wartość sprzedanych i nieodpłatnie przekazanych środków trwałych i środków trwałych w budowie oraz wartości niematerialnych i prawnych</t>
  </si>
  <si>
    <t>2.7</t>
  </si>
  <si>
    <t xml:space="preserve"> Pasywa przejęte od zlikwidowanych lub połączonych jednostek</t>
  </si>
  <si>
    <t>2.8</t>
  </si>
  <si>
    <t xml:space="preserve"> Aktywa przekazane w ramach centralnego zaopatrzenia</t>
  </si>
  <si>
    <t>2.9</t>
  </si>
  <si>
    <t xml:space="preserve"> Inne zmniejszenia</t>
  </si>
  <si>
    <t>II.</t>
  </si>
  <si>
    <t xml:space="preserve">Fundusz jednostki na koniec okresu (BZ) </t>
  </si>
  <si>
    <t xml:space="preserve"> </t>
  </si>
  <si>
    <t>III.</t>
  </si>
  <si>
    <t xml:space="preserve">Wynik finansowy netto za rok bieżący (+,-) </t>
  </si>
  <si>
    <t xml:space="preserve"> zysk netto (+)</t>
  </si>
  <si>
    <t xml:space="preserve"> strata netto (-) </t>
  </si>
  <si>
    <t>3.</t>
  </si>
  <si>
    <t>nadwyżka środków obrotowych</t>
  </si>
  <si>
    <t>IV.</t>
  </si>
  <si>
    <t>Fundusz ( II+,-III)</t>
  </si>
  <si>
    <t xml:space="preserve">                    </t>
  </si>
  <si>
    <t>(rok - miesiąc - dzień)</t>
  </si>
  <si>
    <t>- 4 -</t>
  </si>
  <si>
    <t xml:space="preserve">  Nazwa i adres jednostki sprawozdawczej</t>
  </si>
  <si>
    <t>B I L A N S</t>
  </si>
  <si>
    <t>MIEJSKI OŚRODEK POMOCY RODZINIE                         w BIAŁYMSTOKU                                                     ul.Malmeda Icchoka 8,               15-440 Białystok</t>
  </si>
  <si>
    <r>
      <t xml:space="preserve">jednostki budżetowej </t>
    </r>
    <r>
      <rPr>
        <b/>
        <strike/>
        <sz val="12"/>
        <rFont val="Times New Roman"/>
        <family val="1"/>
        <charset val="238"/>
      </rPr>
      <t>lub samorządowego zakładu budżetowego 1)</t>
    </r>
  </si>
  <si>
    <t xml:space="preserve">  Numer identyfikacyjny REGON</t>
  </si>
  <si>
    <t>AKTYWA</t>
  </si>
  <si>
    <t>Stan na początek roku</t>
  </si>
  <si>
    <t>Stan na koniec roku</t>
  </si>
  <si>
    <t>PASYWA</t>
  </si>
  <si>
    <t>A. Aktywa trwałe</t>
  </si>
  <si>
    <t>A.Fundusze</t>
  </si>
  <si>
    <t>I.Wartości niematerialne i prawne</t>
  </si>
  <si>
    <t>I. Fundusz jednostki</t>
  </si>
  <si>
    <t>II.Rzeczowe aktywa trwałe</t>
  </si>
  <si>
    <t>II. Wynik finansowy netto (+,-)</t>
  </si>
  <si>
    <t>1. Środki trwałe</t>
  </si>
  <si>
    <t>1. Zysk netto (+)</t>
  </si>
  <si>
    <t>1.1. Grunty</t>
  </si>
  <si>
    <t>2. Strata netto (-)</t>
  </si>
  <si>
    <t>1.1.1. Grunty stanowiące własność jednostki samorządu terytorialnego przekazane w użytkowanie wieczyste innym podmiotom</t>
  </si>
  <si>
    <t>III. Odpisy z wyniku finansowego  (nadwyżka środków obrotowych) (-)</t>
  </si>
  <si>
    <t>1.2. Budynki, lokale i obiekty inż.lądowej i wodnej</t>
  </si>
  <si>
    <t>IV. Fundusz mienia zlikwidowanych jednostek</t>
  </si>
  <si>
    <t>1.3. Urządzenia techniczne i maszyny</t>
  </si>
  <si>
    <t>B. Fundusz placówek</t>
  </si>
  <si>
    <t>C. Państwowe fundusze celowe</t>
  </si>
  <si>
    <t>1.4. Środki transportu</t>
  </si>
  <si>
    <t xml:space="preserve">D. Zobowiązania i rezerwy na zobowiązania </t>
  </si>
  <si>
    <t>1.5. Inne środki trwałe</t>
  </si>
  <si>
    <t>I. Zobowiązania długoterminowe</t>
  </si>
  <si>
    <t>2. Środki trwałe w budowie (Inwestycje)</t>
  </si>
  <si>
    <t>II. Zobowiązania krótkoterminowe</t>
  </si>
  <si>
    <t>3. Zaliczki na środki trwałe w budowie (inwestycje)</t>
  </si>
  <si>
    <t>1. Zobowiązania z tytułu dostaw i usług</t>
  </si>
  <si>
    <t>III. Należności długoterminowe</t>
  </si>
  <si>
    <t>2.Zobowiązania wobec budżetów</t>
  </si>
  <si>
    <t>IV. Długoterminowe aktywa finansowe</t>
  </si>
  <si>
    <t>3. Zobowiązania z tytułu ubezpieczeń i innych świadczeń</t>
  </si>
  <si>
    <t>1. Akcje i udziały</t>
  </si>
  <si>
    <t>4. Zobowiązania z tytułu wynagrodzeń</t>
  </si>
  <si>
    <t xml:space="preserve">2. Inne papiery wartościowe </t>
  </si>
  <si>
    <t>5.Pozostałe zobowiązania</t>
  </si>
  <si>
    <t>3. Inne długoterminowe aktywa finansowe</t>
  </si>
  <si>
    <t>6.Sumy obce (depozytowe, zabezpieczenie wykonania umów)</t>
  </si>
  <si>
    <t>V. Wartość mienia zlikwidowanych jednostek</t>
  </si>
  <si>
    <t>7.Rozliczenia z tytułu środków na wydatki budżetowe i z tytułu dochodów budżetowych</t>
  </si>
  <si>
    <t>B. Aktywa obrotowe</t>
  </si>
  <si>
    <t>8.Fundusze specjalne</t>
  </si>
  <si>
    <t>I. Zapasy</t>
  </si>
  <si>
    <t>8.1. Zakładowy Fundusz Świadczeń Socjalnych</t>
  </si>
  <si>
    <t>1. Materiały</t>
  </si>
  <si>
    <t>8.2. Inne fundusze</t>
  </si>
  <si>
    <t>2. Półprodukty i produkty w toku</t>
  </si>
  <si>
    <t xml:space="preserve">III. Rezerwy na zobowiązania </t>
  </si>
  <si>
    <t>3. Produkty gotowe</t>
  </si>
  <si>
    <t>IV. Rozliczenia międzyokresowe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</si>
  <si>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</si>
  <si>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</si>
  <si>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</si>
  <si>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</si>
  <si>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 i innych świadczeń</t>
  </si>
  <si>
    <t>4. Pozostałe należności</t>
  </si>
  <si>
    <t>5. Rozliczenia z tytułu środków na wydatki budżetowe i z tytułu dochodów budżetowych.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</si>
  <si>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</si>
  <si>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</si>
  <si>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</si>
  <si>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</si>
  <si>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</si>
  <si>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</si>
  <si>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</si>
  <si>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 aktywa finansowe</t>
  </si>
  <si>
    <t>Suma aktywów</t>
  </si>
  <si>
    <t>Suma pasywów</t>
  </si>
  <si>
    <t>(rok- miesiąc-dzień)</t>
  </si>
  <si>
    <r>
      <t xml:space="preserve">sporządzony na dzień </t>
    </r>
    <r>
      <rPr>
        <b/>
        <sz val="10"/>
        <rFont val="Times New Roman"/>
        <family val="1"/>
        <charset val="238"/>
      </rPr>
      <t>31 grudnia 2021 roku</t>
    </r>
  </si>
  <si>
    <t>sporządzone                                                       na dzień  31 grudnia 2021 roku</t>
  </si>
  <si>
    <t>31.12.2021 r.</t>
  </si>
  <si>
    <t xml:space="preserve">URZĄD MIEJSKI                                 W BIAŁYMSTOKU     ul.Słonimska 1                                                                                                                                                                                                       </t>
  </si>
  <si>
    <t>Jadwiga Stanisława Sianko</t>
  </si>
  <si>
    <t>Agnieszka Górska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</si>
</sst>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9"/>
      <name val="Times New Roman"/>
      <family val="1"/>
      <charset val="238"/>
    </font>
    <font>
      <b/>
      <strike/>
      <sz val="12"/>
      <name val="Times New Roman"/>
      <family val="1"/>
      <charset val="238"/>
    </font>
    <font>
      <b/>
      <sz val="10"/>
      <color indexed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/>
    </xf>
    <xf numFmtId="4" fontId="9" fillId="0" borderId="13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0" xfId="0" applyFont="1" applyFill="1"/>
    <xf numFmtId="49" fontId="6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49" fontId="6" fillId="0" borderId="1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right" vertical="center" wrapText="1"/>
    </xf>
    <xf numFmtId="4" fontId="14" fillId="0" borderId="20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horizontal="center" vertical="center" wrapText="1"/>
    </xf>
    <xf numFmtId="4" fontId="15" fillId="0" borderId="13" xfId="0" applyNumberFormat="1" applyFont="1" applyBorder="1" applyAlignment="1">
      <alignment horizontal="right" vertical="center" wrapText="1"/>
    </xf>
    <xf numFmtId="4" fontId="15" fillId="0" borderId="22" xfId="0" applyNumberFormat="1" applyFont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/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4" fontId="14" fillId="0" borderId="2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 wrapText="1"/>
    </xf>
    <xf numFmtId="4" fontId="6" fillId="0" borderId="0" xfId="0" applyNumberFormat="1" applyFont="1"/>
    <xf numFmtId="49" fontId="6" fillId="0" borderId="0" xfId="0" applyNumberFormat="1" applyFont="1" applyAlignment="1">
      <alignment horizontal="center" vertical="top" wrapText="1"/>
    </xf>
    <xf numFmtId="4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1" xfId="0" applyFont="1" applyBorder="1"/>
    <xf numFmtId="0" fontId="9" fillId="0" borderId="0" xfId="0" applyFont="1"/>
    <xf numFmtId="0" fontId="6" fillId="0" borderId="1" xfId="0" applyFont="1" applyBorder="1"/>
    <xf numFmtId="0" fontId="19" fillId="0" borderId="0" xfId="0" applyFont="1" applyAlignment="1">
      <alignment horizontal="right"/>
    </xf>
    <xf numFmtId="49" fontId="4" fillId="0" borderId="8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6" fillId="0" borderId="0" xfId="0" applyNumberFormat="1" applyFont="1"/>
    <xf numFmtId="0" fontId="20" fillId="0" borderId="13" xfId="0" applyFont="1" applyBorder="1" applyAlignment="1">
      <alignment horizontal="left" vertical="center"/>
    </xf>
    <xf numFmtId="4" fontId="21" fillId="0" borderId="13" xfId="0" applyNumberFormat="1" applyFont="1" applyBorder="1" applyAlignment="1">
      <alignment vertical="center"/>
    </xf>
    <xf numFmtId="0" fontId="20" fillId="0" borderId="13" xfId="0" applyFont="1" applyBorder="1" applyAlignment="1">
      <alignment horizontal="left" vertical="center" wrapText="1"/>
    </xf>
    <xf numFmtId="4" fontId="21" fillId="0" borderId="17" xfId="0" applyNumberFormat="1" applyFont="1" applyBorder="1"/>
    <xf numFmtId="4" fontId="8" fillId="0" borderId="13" xfId="0" applyNumberFormat="1" applyFont="1" applyBorder="1"/>
    <xf numFmtId="4" fontId="8" fillId="0" borderId="13" xfId="0" applyNumberFormat="1" applyFont="1" applyBorder="1" applyAlignment="1">
      <alignment horizontal="right"/>
    </xf>
    <xf numFmtId="4" fontId="21" fillId="0" borderId="13" xfId="0" applyNumberFormat="1" applyFont="1" applyBorder="1"/>
    <xf numFmtId="0" fontId="22" fillId="0" borderId="13" xfId="0" applyFont="1" applyBorder="1" applyAlignment="1">
      <alignment horizontal="left" vertical="center"/>
    </xf>
    <xf numFmtId="4" fontId="23" fillId="0" borderId="13" xfId="0" applyNumberFormat="1" applyFont="1" applyBorder="1"/>
    <xf numFmtId="4" fontId="24" fillId="0" borderId="13" xfId="0" applyNumberFormat="1" applyFont="1" applyBorder="1" applyAlignment="1">
      <alignment horizontal="right"/>
    </xf>
    <xf numFmtId="0" fontId="8" fillId="0" borderId="0" xfId="0" applyFont="1"/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right"/>
    </xf>
    <xf numFmtId="2" fontId="21" fillId="0" borderId="13" xfId="0" applyNumberFormat="1" applyFont="1" applyBorder="1" applyAlignment="1">
      <alignment horizontal="right"/>
    </xf>
    <xf numFmtId="4" fontId="21" fillId="0" borderId="13" xfId="0" applyNumberFormat="1" applyFont="1" applyBorder="1" applyAlignment="1">
      <alignment horizontal="right"/>
    </xf>
    <xf numFmtId="4" fontId="21" fillId="0" borderId="13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4" fontId="8" fillId="0" borderId="13" xfId="0" applyNumberFormat="1" applyFont="1" applyBorder="1" applyAlignment="1">
      <alignment vertical="center"/>
    </xf>
    <xf numFmtId="4" fontId="8" fillId="0" borderId="13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4" fontId="8" fillId="0" borderId="1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" fontId="3" fillId="0" borderId="0" xfId="0" applyNumberFormat="1" applyFont="1"/>
    <xf numFmtId="4" fontId="14" fillId="0" borderId="0" xfId="0" applyNumberFormat="1" applyFont="1"/>
    <xf numFmtId="4" fontId="8" fillId="0" borderId="0" xfId="0" applyNumberFormat="1" applyFont="1"/>
    <xf numFmtId="0" fontId="14" fillId="0" borderId="0" xfId="0" applyFont="1"/>
    <xf numFmtId="4" fontId="3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" fontId="9" fillId="0" borderId="0" xfId="0" applyNumberFormat="1" applyFont="1"/>
    <xf numFmtId="4" fontId="9" fillId="2" borderId="13" xfId="0" applyNumberFormat="1" applyFont="1" applyFill="1" applyBorder="1" applyAlignment="1">
      <alignment horizontal="right" vertical="center"/>
    </xf>
    <xf numFmtId="4" fontId="4" fillId="2" borderId="13" xfId="0" applyNumberFormat="1" applyFont="1" applyFill="1" applyBorder="1" applyAlignment="1">
      <alignment horizontal="right" vertical="center"/>
    </xf>
    <xf numFmtId="4" fontId="15" fillId="2" borderId="22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13" xfId="0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2" fontId="9" fillId="0" borderId="15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2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4" fontId="6" fillId="0" borderId="0" xfId="0" applyNumberFormat="1" applyFont="1" applyAlignment="1">
      <alignment horizontal="center"/>
    </xf>
    <xf numFmtId="4" fontId="6" fillId="0" borderId="12" xfId="0" applyNumberFormat="1" applyFont="1" applyBorder="1" applyAlignment="1">
      <alignment horizontal="left"/>
    </xf>
    <xf numFmtId="4" fontId="6" fillId="0" borderId="17" xfId="0" applyNumberFormat="1" applyFont="1" applyBorder="1" applyAlignment="1">
      <alignment horizontal="left"/>
    </xf>
    <xf numFmtId="4" fontId="6" fillId="0" borderId="2" xfId="0" applyNumberFormat="1" applyFont="1" applyBorder="1" applyAlignment="1">
      <alignment horizontal="left"/>
    </xf>
    <xf numFmtId="0" fontId="16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3" xfId="0" applyFont="1" applyBorder="1" applyAlignment="1">
      <alignment horizontal="center" vertical="center"/>
    </xf>
    <xf numFmtId="0" fontId="0" fillId="0" borderId="13" xfId="0" applyBorder="1"/>
    <xf numFmtId="0" fontId="6" fillId="0" borderId="13" xfId="0" applyFont="1" applyBorder="1"/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20" fillId="0" borderId="12" xfId="0" applyNumberFormat="1" applyFont="1" applyBorder="1" applyAlignment="1">
      <alignment horizontal="left" vertical="center"/>
    </xf>
    <xf numFmtId="4" fontId="20" fillId="0" borderId="17" xfId="0" applyNumberFormat="1" applyFont="1" applyBorder="1" applyAlignment="1">
      <alignment horizontal="left" vertical="center"/>
    </xf>
    <xf numFmtId="4" fontId="20" fillId="0" borderId="2" xfId="0" applyNumberFormat="1" applyFont="1" applyBorder="1" applyAlignment="1">
      <alignment horizontal="left" vertical="center"/>
    </xf>
    <xf numFmtId="4" fontId="20" fillId="0" borderId="12" xfId="0" applyNumberFormat="1" applyFont="1" applyBorder="1" applyAlignment="1">
      <alignment horizontal="left"/>
    </xf>
    <xf numFmtId="4" fontId="20" fillId="0" borderId="17" xfId="0" applyNumberFormat="1" applyFont="1" applyBorder="1" applyAlignment="1">
      <alignment horizontal="left"/>
    </xf>
    <xf numFmtId="4" fontId="20" fillId="0" borderId="2" xfId="0" applyNumberFormat="1" applyFont="1" applyBorder="1" applyAlignment="1">
      <alignment horizontal="left"/>
    </xf>
    <xf numFmtId="4" fontId="20" fillId="0" borderId="12" xfId="0" applyNumberFormat="1" applyFont="1" applyBorder="1" applyAlignment="1">
      <alignment horizontal="left" wrapText="1"/>
    </xf>
    <xf numFmtId="4" fontId="20" fillId="0" borderId="17" xfId="0" applyNumberFormat="1" applyFont="1" applyBorder="1" applyAlignment="1">
      <alignment horizontal="left" wrapText="1"/>
    </xf>
    <xf numFmtId="4" fontId="20" fillId="0" borderId="2" xfId="0" applyNumberFormat="1" applyFont="1" applyBorder="1" applyAlignment="1">
      <alignment horizontal="left" wrapText="1"/>
    </xf>
    <xf numFmtId="4" fontId="6" fillId="0" borderId="12" xfId="0" applyNumberFormat="1" applyFont="1" applyBorder="1" applyAlignment="1">
      <alignment horizontal="left" vertical="center" wrapText="1"/>
    </xf>
    <xf numFmtId="4" fontId="6" fillId="0" borderId="17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horizontal="left" wrapText="1"/>
    </xf>
    <xf numFmtId="4" fontId="5" fillId="0" borderId="17" xfId="0" applyNumberFormat="1" applyFont="1" applyBorder="1" applyAlignment="1">
      <alignment horizontal="left" wrapText="1"/>
    </xf>
    <xf numFmtId="4" fontId="5" fillId="0" borderId="2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left" vertical="top" wrapText="1"/>
    </xf>
    <xf numFmtId="4" fontId="5" fillId="0" borderId="17" xfId="0" applyNumberFormat="1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wrapText="1"/>
    </xf>
    <xf numFmtId="4" fontId="9" fillId="0" borderId="12" xfId="0" applyNumberFormat="1" applyFont="1" applyBorder="1" applyAlignment="1">
      <alignment horizontal="center"/>
    </xf>
    <xf numFmtId="4" fontId="9" fillId="0" borderId="17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left" wrapText="1"/>
    </xf>
    <xf numFmtId="4" fontId="6" fillId="0" borderId="17" xfId="0" applyNumberFormat="1" applyFont="1" applyBorder="1" applyAlignment="1">
      <alignment horizontal="left" wrapText="1"/>
    </xf>
    <xf numFmtId="4" fontId="6" fillId="0" borderId="2" xfId="0" applyNumberFormat="1" applyFont="1" applyBorder="1" applyAlignment="1">
      <alignment horizontal="left" wrapText="1"/>
    </xf>
    <xf numFmtId="4" fontId="6" fillId="0" borderId="12" xfId="0" applyNumberFormat="1" applyFont="1" applyBorder="1" applyAlignment="1">
      <alignment horizontal="left" vertical="center"/>
    </xf>
    <xf numFmtId="4" fontId="6" fillId="0" borderId="17" xfId="0" applyNumberFormat="1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left" vertical="center"/>
    </xf>
    <xf numFmtId="4" fontId="4" fillId="0" borderId="12" xfId="0" applyNumberFormat="1" applyFont="1" applyBorder="1" applyAlignment="1">
      <alignment horizontal="center"/>
    </xf>
    <xf numFmtId="4" fontId="4" fillId="0" borderId="17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9" fillId="0" borderId="12" xfId="0" applyNumberFormat="1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D6F8-C71E-42CB-962B-F5F18C1872C3}">
  <sheetPr>
    <pageSetUpPr fitToPage="1"/>
  </sheetPr>
  <dimension ref="A2:J56"/>
  <sheetViews>
    <sheetView tabSelected="1" workbookViewId="0">
      <selection activeCell="I59" sqref="I59"/>
    </sheetView>
  </sheetViews>
  <sheetFormatPr defaultRowHeight="12.75" x14ac:dyDescent="0.2"/>
  <cols>
    <col min="1" max="1" width="33.85546875" style="3" customWidth="1"/>
    <col min="2" max="2" width="36.28515625" style="3" customWidth="1"/>
    <col min="3" max="4" width="12.140625" style="3" hidden="1" customWidth="1"/>
    <col min="5" max="5" width="16.28515625" style="3" hidden="1" customWidth="1"/>
    <col min="6" max="8" width="12.140625" style="3" hidden="1" customWidth="1"/>
    <col min="9" max="9" width="26.140625" style="3" customWidth="1"/>
    <col min="10" max="10" width="23.7109375" style="3" customWidth="1"/>
    <col min="11" max="256" width="9.140625" style="3"/>
    <col min="257" max="257" width="33.85546875" style="3" customWidth="1"/>
    <col min="258" max="258" width="36.28515625" style="3" customWidth="1"/>
    <col min="259" max="264" width="0" style="3" hidden="1" customWidth="1"/>
    <col min="265" max="265" width="26.140625" style="3" customWidth="1"/>
    <col min="266" max="266" width="23.7109375" style="3" customWidth="1"/>
    <col min="267" max="512" width="9.140625" style="3"/>
    <col min="513" max="513" width="33.85546875" style="3" customWidth="1"/>
    <col min="514" max="514" width="36.28515625" style="3" customWidth="1"/>
    <col min="515" max="520" width="0" style="3" hidden="1" customWidth="1"/>
    <col min="521" max="521" width="26.140625" style="3" customWidth="1"/>
    <col min="522" max="522" width="23.7109375" style="3" customWidth="1"/>
    <col min="523" max="768" width="9.140625" style="3"/>
    <col min="769" max="769" width="33.85546875" style="3" customWidth="1"/>
    <col min="770" max="770" width="36.28515625" style="3" customWidth="1"/>
    <col min="771" max="776" width="0" style="3" hidden="1" customWidth="1"/>
    <col min="777" max="777" width="26.140625" style="3" customWidth="1"/>
    <col min="778" max="778" width="23.7109375" style="3" customWidth="1"/>
    <col min="779" max="1024" width="9.140625" style="3"/>
    <col min="1025" max="1025" width="33.85546875" style="3" customWidth="1"/>
    <col min="1026" max="1026" width="36.28515625" style="3" customWidth="1"/>
    <col min="1027" max="1032" width="0" style="3" hidden="1" customWidth="1"/>
    <col min="1033" max="1033" width="26.140625" style="3" customWidth="1"/>
    <col min="1034" max="1034" width="23.7109375" style="3" customWidth="1"/>
    <col min="1035" max="1280" width="9.140625" style="3"/>
    <col min="1281" max="1281" width="33.85546875" style="3" customWidth="1"/>
    <col min="1282" max="1282" width="36.28515625" style="3" customWidth="1"/>
    <col min="1283" max="1288" width="0" style="3" hidden="1" customWidth="1"/>
    <col min="1289" max="1289" width="26.140625" style="3" customWidth="1"/>
    <col min="1290" max="1290" width="23.7109375" style="3" customWidth="1"/>
    <col min="1291" max="1536" width="9.140625" style="3"/>
    <col min="1537" max="1537" width="33.85546875" style="3" customWidth="1"/>
    <col min="1538" max="1538" width="36.28515625" style="3" customWidth="1"/>
    <col min="1539" max="1544" width="0" style="3" hidden="1" customWidth="1"/>
    <col min="1545" max="1545" width="26.140625" style="3" customWidth="1"/>
    <col min="1546" max="1546" width="23.7109375" style="3" customWidth="1"/>
    <col min="1547" max="1792" width="9.140625" style="3"/>
    <col min="1793" max="1793" width="33.85546875" style="3" customWidth="1"/>
    <col min="1794" max="1794" width="36.28515625" style="3" customWidth="1"/>
    <col min="1795" max="1800" width="0" style="3" hidden="1" customWidth="1"/>
    <col min="1801" max="1801" width="26.140625" style="3" customWidth="1"/>
    <col min="1802" max="1802" width="23.7109375" style="3" customWidth="1"/>
    <col min="1803" max="2048" width="9.140625" style="3"/>
    <col min="2049" max="2049" width="33.85546875" style="3" customWidth="1"/>
    <col min="2050" max="2050" width="36.28515625" style="3" customWidth="1"/>
    <col min="2051" max="2056" width="0" style="3" hidden="1" customWidth="1"/>
    <col min="2057" max="2057" width="26.140625" style="3" customWidth="1"/>
    <col min="2058" max="2058" width="23.7109375" style="3" customWidth="1"/>
    <col min="2059" max="2304" width="9.140625" style="3"/>
    <col min="2305" max="2305" width="33.85546875" style="3" customWidth="1"/>
    <col min="2306" max="2306" width="36.28515625" style="3" customWidth="1"/>
    <col min="2307" max="2312" width="0" style="3" hidden="1" customWidth="1"/>
    <col min="2313" max="2313" width="26.140625" style="3" customWidth="1"/>
    <col min="2314" max="2314" width="23.7109375" style="3" customWidth="1"/>
    <col min="2315" max="2560" width="9.140625" style="3"/>
    <col min="2561" max="2561" width="33.85546875" style="3" customWidth="1"/>
    <col min="2562" max="2562" width="36.28515625" style="3" customWidth="1"/>
    <col min="2563" max="2568" width="0" style="3" hidden="1" customWidth="1"/>
    <col min="2569" max="2569" width="26.140625" style="3" customWidth="1"/>
    <col min="2570" max="2570" width="23.7109375" style="3" customWidth="1"/>
    <col min="2571" max="2816" width="9.140625" style="3"/>
    <col min="2817" max="2817" width="33.85546875" style="3" customWidth="1"/>
    <col min="2818" max="2818" width="36.28515625" style="3" customWidth="1"/>
    <col min="2819" max="2824" width="0" style="3" hidden="1" customWidth="1"/>
    <col min="2825" max="2825" width="26.140625" style="3" customWidth="1"/>
    <col min="2826" max="2826" width="23.7109375" style="3" customWidth="1"/>
    <col min="2827" max="3072" width="9.140625" style="3"/>
    <col min="3073" max="3073" width="33.85546875" style="3" customWidth="1"/>
    <col min="3074" max="3074" width="36.28515625" style="3" customWidth="1"/>
    <col min="3075" max="3080" width="0" style="3" hidden="1" customWidth="1"/>
    <col min="3081" max="3081" width="26.140625" style="3" customWidth="1"/>
    <col min="3082" max="3082" width="23.7109375" style="3" customWidth="1"/>
    <col min="3083" max="3328" width="9.140625" style="3"/>
    <col min="3329" max="3329" width="33.85546875" style="3" customWidth="1"/>
    <col min="3330" max="3330" width="36.28515625" style="3" customWidth="1"/>
    <col min="3331" max="3336" width="0" style="3" hidden="1" customWidth="1"/>
    <col min="3337" max="3337" width="26.140625" style="3" customWidth="1"/>
    <col min="3338" max="3338" width="23.7109375" style="3" customWidth="1"/>
    <col min="3339" max="3584" width="9.140625" style="3"/>
    <col min="3585" max="3585" width="33.85546875" style="3" customWidth="1"/>
    <col min="3586" max="3586" width="36.28515625" style="3" customWidth="1"/>
    <col min="3587" max="3592" width="0" style="3" hidden="1" customWidth="1"/>
    <col min="3593" max="3593" width="26.140625" style="3" customWidth="1"/>
    <col min="3594" max="3594" width="23.7109375" style="3" customWidth="1"/>
    <col min="3595" max="3840" width="9.140625" style="3"/>
    <col min="3841" max="3841" width="33.85546875" style="3" customWidth="1"/>
    <col min="3842" max="3842" width="36.28515625" style="3" customWidth="1"/>
    <col min="3843" max="3848" width="0" style="3" hidden="1" customWidth="1"/>
    <col min="3849" max="3849" width="26.140625" style="3" customWidth="1"/>
    <col min="3850" max="3850" width="23.7109375" style="3" customWidth="1"/>
    <col min="3851" max="4096" width="9.140625" style="3"/>
    <col min="4097" max="4097" width="33.85546875" style="3" customWidth="1"/>
    <col min="4098" max="4098" width="36.28515625" style="3" customWidth="1"/>
    <col min="4099" max="4104" width="0" style="3" hidden="1" customWidth="1"/>
    <col min="4105" max="4105" width="26.140625" style="3" customWidth="1"/>
    <col min="4106" max="4106" width="23.7109375" style="3" customWidth="1"/>
    <col min="4107" max="4352" width="9.140625" style="3"/>
    <col min="4353" max="4353" width="33.85546875" style="3" customWidth="1"/>
    <col min="4354" max="4354" width="36.28515625" style="3" customWidth="1"/>
    <col min="4355" max="4360" width="0" style="3" hidden="1" customWidth="1"/>
    <col min="4361" max="4361" width="26.140625" style="3" customWidth="1"/>
    <col min="4362" max="4362" width="23.7109375" style="3" customWidth="1"/>
    <col min="4363" max="4608" width="9.140625" style="3"/>
    <col min="4609" max="4609" width="33.85546875" style="3" customWidth="1"/>
    <col min="4610" max="4610" width="36.28515625" style="3" customWidth="1"/>
    <col min="4611" max="4616" width="0" style="3" hidden="1" customWidth="1"/>
    <col min="4617" max="4617" width="26.140625" style="3" customWidth="1"/>
    <col min="4618" max="4618" width="23.7109375" style="3" customWidth="1"/>
    <col min="4619" max="4864" width="9.140625" style="3"/>
    <col min="4865" max="4865" width="33.85546875" style="3" customWidth="1"/>
    <col min="4866" max="4866" width="36.28515625" style="3" customWidth="1"/>
    <col min="4867" max="4872" width="0" style="3" hidden="1" customWidth="1"/>
    <col min="4873" max="4873" width="26.140625" style="3" customWidth="1"/>
    <col min="4874" max="4874" width="23.7109375" style="3" customWidth="1"/>
    <col min="4875" max="5120" width="9.140625" style="3"/>
    <col min="5121" max="5121" width="33.85546875" style="3" customWidth="1"/>
    <col min="5122" max="5122" width="36.28515625" style="3" customWidth="1"/>
    <col min="5123" max="5128" width="0" style="3" hidden="1" customWidth="1"/>
    <col min="5129" max="5129" width="26.140625" style="3" customWidth="1"/>
    <col min="5130" max="5130" width="23.7109375" style="3" customWidth="1"/>
    <col min="5131" max="5376" width="9.140625" style="3"/>
    <col min="5377" max="5377" width="33.85546875" style="3" customWidth="1"/>
    <col min="5378" max="5378" width="36.28515625" style="3" customWidth="1"/>
    <col min="5379" max="5384" width="0" style="3" hidden="1" customWidth="1"/>
    <col min="5385" max="5385" width="26.140625" style="3" customWidth="1"/>
    <col min="5386" max="5386" width="23.7109375" style="3" customWidth="1"/>
    <col min="5387" max="5632" width="9.140625" style="3"/>
    <col min="5633" max="5633" width="33.85546875" style="3" customWidth="1"/>
    <col min="5634" max="5634" width="36.28515625" style="3" customWidth="1"/>
    <col min="5635" max="5640" width="0" style="3" hidden="1" customWidth="1"/>
    <col min="5641" max="5641" width="26.140625" style="3" customWidth="1"/>
    <col min="5642" max="5642" width="23.7109375" style="3" customWidth="1"/>
    <col min="5643" max="5888" width="9.140625" style="3"/>
    <col min="5889" max="5889" width="33.85546875" style="3" customWidth="1"/>
    <col min="5890" max="5890" width="36.28515625" style="3" customWidth="1"/>
    <col min="5891" max="5896" width="0" style="3" hidden="1" customWidth="1"/>
    <col min="5897" max="5897" width="26.140625" style="3" customWidth="1"/>
    <col min="5898" max="5898" width="23.7109375" style="3" customWidth="1"/>
    <col min="5899" max="6144" width="9.140625" style="3"/>
    <col min="6145" max="6145" width="33.85546875" style="3" customWidth="1"/>
    <col min="6146" max="6146" width="36.28515625" style="3" customWidth="1"/>
    <col min="6147" max="6152" width="0" style="3" hidden="1" customWidth="1"/>
    <col min="6153" max="6153" width="26.140625" style="3" customWidth="1"/>
    <col min="6154" max="6154" width="23.7109375" style="3" customWidth="1"/>
    <col min="6155" max="6400" width="9.140625" style="3"/>
    <col min="6401" max="6401" width="33.85546875" style="3" customWidth="1"/>
    <col min="6402" max="6402" width="36.28515625" style="3" customWidth="1"/>
    <col min="6403" max="6408" width="0" style="3" hidden="1" customWidth="1"/>
    <col min="6409" max="6409" width="26.140625" style="3" customWidth="1"/>
    <col min="6410" max="6410" width="23.7109375" style="3" customWidth="1"/>
    <col min="6411" max="6656" width="9.140625" style="3"/>
    <col min="6657" max="6657" width="33.85546875" style="3" customWidth="1"/>
    <col min="6658" max="6658" width="36.28515625" style="3" customWidth="1"/>
    <col min="6659" max="6664" width="0" style="3" hidden="1" customWidth="1"/>
    <col min="6665" max="6665" width="26.140625" style="3" customWidth="1"/>
    <col min="6666" max="6666" width="23.7109375" style="3" customWidth="1"/>
    <col min="6667" max="6912" width="9.140625" style="3"/>
    <col min="6913" max="6913" width="33.85546875" style="3" customWidth="1"/>
    <col min="6914" max="6914" width="36.28515625" style="3" customWidth="1"/>
    <col min="6915" max="6920" width="0" style="3" hidden="1" customWidth="1"/>
    <col min="6921" max="6921" width="26.140625" style="3" customWidth="1"/>
    <col min="6922" max="6922" width="23.7109375" style="3" customWidth="1"/>
    <col min="6923" max="7168" width="9.140625" style="3"/>
    <col min="7169" max="7169" width="33.85546875" style="3" customWidth="1"/>
    <col min="7170" max="7170" width="36.28515625" style="3" customWidth="1"/>
    <col min="7171" max="7176" width="0" style="3" hidden="1" customWidth="1"/>
    <col min="7177" max="7177" width="26.140625" style="3" customWidth="1"/>
    <col min="7178" max="7178" width="23.7109375" style="3" customWidth="1"/>
    <col min="7179" max="7424" width="9.140625" style="3"/>
    <col min="7425" max="7425" width="33.85546875" style="3" customWidth="1"/>
    <col min="7426" max="7426" width="36.28515625" style="3" customWidth="1"/>
    <col min="7427" max="7432" width="0" style="3" hidden="1" customWidth="1"/>
    <col min="7433" max="7433" width="26.140625" style="3" customWidth="1"/>
    <col min="7434" max="7434" width="23.7109375" style="3" customWidth="1"/>
    <col min="7435" max="7680" width="9.140625" style="3"/>
    <col min="7681" max="7681" width="33.85546875" style="3" customWidth="1"/>
    <col min="7682" max="7682" width="36.28515625" style="3" customWidth="1"/>
    <col min="7683" max="7688" width="0" style="3" hidden="1" customWidth="1"/>
    <col min="7689" max="7689" width="26.140625" style="3" customWidth="1"/>
    <col min="7690" max="7690" width="23.7109375" style="3" customWidth="1"/>
    <col min="7691" max="7936" width="9.140625" style="3"/>
    <col min="7937" max="7937" width="33.85546875" style="3" customWidth="1"/>
    <col min="7938" max="7938" width="36.28515625" style="3" customWidth="1"/>
    <col min="7939" max="7944" width="0" style="3" hidden="1" customWidth="1"/>
    <col min="7945" max="7945" width="26.140625" style="3" customWidth="1"/>
    <col min="7946" max="7946" width="23.7109375" style="3" customWidth="1"/>
    <col min="7947" max="8192" width="9.140625" style="3"/>
    <col min="8193" max="8193" width="33.85546875" style="3" customWidth="1"/>
    <col min="8194" max="8194" width="36.28515625" style="3" customWidth="1"/>
    <col min="8195" max="8200" width="0" style="3" hidden="1" customWidth="1"/>
    <col min="8201" max="8201" width="26.140625" style="3" customWidth="1"/>
    <col min="8202" max="8202" width="23.7109375" style="3" customWidth="1"/>
    <col min="8203" max="8448" width="9.140625" style="3"/>
    <col min="8449" max="8449" width="33.85546875" style="3" customWidth="1"/>
    <col min="8450" max="8450" width="36.28515625" style="3" customWidth="1"/>
    <col min="8451" max="8456" width="0" style="3" hidden="1" customWidth="1"/>
    <col min="8457" max="8457" width="26.140625" style="3" customWidth="1"/>
    <col min="8458" max="8458" width="23.7109375" style="3" customWidth="1"/>
    <col min="8459" max="8704" width="9.140625" style="3"/>
    <col min="8705" max="8705" width="33.85546875" style="3" customWidth="1"/>
    <col min="8706" max="8706" width="36.28515625" style="3" customWidth="1"/>
    <col min="8707" max="8712" width="0" style="3" hidden="1" customWidth="1"/>
    <col min="8713" max="8713" width="26.140625" style="3" customWidth="1"/>
    <col min="8714" max="8714" width="23.7109375" style="3" customWidth="1"/>
    <col min="8715" max="8960" width="9.140625" style="3"/>
    <col min="8961" max="8961" width="33.85546875" style="3" customWidth="1"/>
    <col min="8962" max="8962" width="36.28515625" style="3" customWidth="1"/>
    <col min="8963" max="8968" width="0" style="3" hidden="1" customWidth="1"/>
    <col min="8969" max="8969" width="26.140625" style="3" customWidth="1"/>
    <col min="8970" max="8970" width="23.7109375" style="3" customWidth="1"/>
    <col min="8971" max="9216" width="9.140625" style="3"/>
    <col min="9217" max="9217" width="33.85546875" style="3" customWidth="1"/>
    <col min="9218" max="9218" width="36.28515625" style="3" customWidth="1"/>
    <col min="9219" max="9224" width="0" style="3" hidden="1" customWidth="1"/>
    <col min="9225" max="9225" width="26.140625" style="3" customWidth="1"/>
    <col min="9226" max="9226" width="23.7109375" style="3" customWidth="1"/>
    <col min="9227" max="9472" width="9.140625" style="3"/>
    <col min="9473" max="9473" width="33.85546875" style="3" customWidth="1"/>
    <col min="9474" max="9474" width="36.28515625" style="3" customWidth="1"/>
    <col min="9475" max="9480" width="0" style="3" hidden="1" customWidth="1"/>
    <col min="9481" max="9481" width="26.140625" style="3" customWidth="1"/>
    <col min="9482" max="9482" width="23.7109375" style="3" customWidth="1"/>
    <col min="9483" max="9728" width="9.140625" style="3"/>
    <col min="9729" max="9729" width="33.85546875" style="3" customWidth="1"/>
    <col min="9730" max="9730" width="36.28515625" style="3" customWidth="1"/>
    <col min="9731" max="9736" width="0" style="3" hidden="1" customWidth="1"/>
    <col min="9737" max="9737" width="26.140625" style="3" customWidth="1"/>
    <col min="9738" max="9738" width="23.7109375" style="3" customWidth="1"/>
    <col min="9739" max="9984" width="9.140625" style="3"/>
    <col min="9985" max="9985" width="33.85546875" style="3" customWidth="1"/>
    <col min="9986" max="9986" width="36.28515625" style="3" customWidth="1"/>
    <col min="9987" max="9992" width="0" style="3" hidden="1" customWidth="1"/>
    <col min="9993" max="9993" width="26.140625" style="3" customWidth="1"/>
    <col min="9994" max="9994" width="23.7109375" style="3" customWidth="1"/>
    <col min="9995" max="10240" width="9.140625" style="3"/>
    <col min="10241" max="10241" width="33.85546875" style="3" customWidth="1"/>
    <col min="10242" max="10242" width="36.28515625" style="3" customWidth="1"/>
    <col min="10243" max="10248" width="0" style="3" hidden="1" customWidth="1"/>
    <col min="10249" max="10249" width="26.140625" style="3" customWidth="1"/>
    <col min="10250" max="10250" width="23.7109375" style="3" customWidth="1"/>
    <col min="10251" max="10496" width="9.140625" style="3"/>
    <col min="10497" max="10497" width="33.85546875" style="3" customWidth="1"/>
    <col min="10498" max="10498" width="36.28515625" style="3" customWidth="1"/>
    <col min="10499" max="10504" width="0" style="3" hidden="1" customWidth="1"/>
    <col min="10505" max="10505" width="26.140625" style="3" customWidth="1"/>
    <col min="10506" max="10506" width="23.7109375" style="3" customWidth="1"/>
    <col min="10507" max="10752" width="9.140625" style="3"/>
    <col min="10753" max="10753" width="33.85546875" style="3" customWidth="1"/>
    <col min="10754" max="10754" width="36.28515625" style="3" customWidth="1"/>
    <col min="10755" max="10760" width="0" style="3" hidden="1" customWidth="1"/>
    <col min="10761" max="10761" width="26.140625" style="3" customWidth="1"/>
    <col min="10762" max="10762" width="23.7109375" style="3" customWidth="1"/>
    <col min="10763" max="11008" width="9.140625" style="3"/>
    <col min="11009" max="11009" width="33.85546875" style="3" customWidth="1"/>
    <col min="11010" max="11010" width="36.28515625" style="3" customWidth="1"/>
    <col min="11011" max="11016" width="0" style="3" hidden="1" customWidth="1"/>
    <col min="11017" max="11017" width="26.140625" style="3" customWidth="1"/>
    <col min="11018" max="11018" width="23.7109375" style="3" customWidth="1"/>
    <col min="11019" max="11264" width="9.140625" style="3"/>
    <col min="11265" max="11265" width="33.85546875" style="3" customWidth="1"/>
    <col min="11266" max="11266" width="36.28515625" style="3" customWidth="1"/>
    <col min="11267" max="11272" width="0" style="3" hidden="1" customWidth="1"/>
    <col min="11273" max="11273" width="26.140625" style="3" customWidth="1"/>
    <col min="11274" max="11274" width="23.7109375" style="3" customWidth="1"/>
    <col min="11275" max="11520" width="9.140625" style="3"/>
    <col min="11521" max="11521" width="33.85546875" style="3" customWidth="1"/>
    <col min="11522" max="11522" width="36.28515625" style="3" customWidth="1"/>
    <col min="11523" max="11528" width="0" style="3" hidden="1" customWidth="1"/>
    <col min="11529" max="11529" width="26.140625" style="3" customWidth="1"/>
    <col min="11530" max="11530" width="23.7109375" style="3" customWidth="1"/>
    <col min="11531" max="11776" width="9.140625" style="3"/>
    <col min="11777" max="11777" width="33.85546875" style="3" customWidth="1"/>
    <col min="11778" max="11778" width="36.28515625" style="3" customWidth="1"/>
    <col min="11779" max="11784" width="0" style="3" hidden="1" customWidth="1"/>
    <col min="11785" max="11785" width="26.140625" style="3" customWidth="1"/>
    <col min="11786" max="11786" width="23.7109375" style="3" customWidth="1"/>
    <col min="11787" max="12032" width="9.140625" style="3"/>
    <col min="12033" max="12033" width="33.85546875" style="3" customWidth="1"/>
    <col min="12034" max="12034" width="36.28515625" style="3" customWidth="1"/>
    <col min="12035" max="12040" width="0" style="3" hidden="1" customWidth="1"/>
    <col min="12041" max="12041" width="26.140625" style="3" customWidth="1"/>
    <col min="12042" max="12042" width="23.7109375" style="3" customWidth="1"/>
    <col min="12043" max="12288" width="9.140625" style="3"/>
    <col min="12289" max="12289" width="33.85546875" style="3" customWidth="1"/>
    <col min="12290" max="12290" width="36.28515625" style="3" customWidth="1"/>
    <col min="12291" max="12296" width="0" style="3" hidden="1" customWidth="1"/>
    <col min="12297" max="12297" width="26.140625" style="3" customWidth="1"/>
    <col min="12298" max="12298" width="23.7109375" style="3" customWidth="1"/>
    <col min="12299" max="12544" width="9.140625" style="3"/>
    <col min="12545" max="12545" width="33.85546875" style="3" customWidth="1"/>
    <col min="12546" max="12546" width="36.28515625" style="3" customWidth="1"/>
    <col min="12547" max="12552" width="0" style="3" hidden="1" customWidth="1"/>
    <col min="12553" max="12553" width="26.140625" style="3" customWidth="1"/>
    <col min="12554" max="12554" width="23.7109375" style="3" customWidth="1"/>
    <col min="12555" max="12800" width="9.140625" style="3"/>
    <col min="12801" max="12801" width="33.85546875" style="3" customWidth="1"/>
    <col min="12802" max="12802" width="36.28515625" style="3" customWidth="1"/>
    <col min="12803" max="12808" width="0" style="3" hidden="1" customWidth="1"/>
    <col min="12809" max="12809" width="26.140625" style="3" customWidth="1"/>
    <col min="12810" max="12810" width="23.7109375" style="3" customWidth="1"/>
    <col min="12811" max="13056" width="9.140625" style="3"/>
    <col min="13057" max="13057" width="33.85546875" style="3" customWidth="1"/>
    <col min="13058" max="13058" width="36.28515625" style="3" customWidth="1"/>
    <col min="13059" max="13064" width="0" style="3" hidden="1" customWidth="1"/>
    <col min="13065" max="13065" width="26.140625" style="3" customWidth="1"/>
    <col min="13066" max="13066" width="23.7109375" style="3" customWidth="1"/>
    <col min="13067" max="13312" width="9.140625" style="3"/>
    <col min="13313" max="13313" width="33.85546875" style="3" customWidth="1"/>
    <col min="13314" max="13314" width="36.28515625" style="3" customWidth="1"/>
    <col min="13315" max="13320" width="0" style="3" hidden="1" customWidth="1"/>
    <col min="13321" max="13321" width="26.140625" style="3" customWidth="1"/>
    <col min="13322" max="13322" width="23.7109375" style="3" customWidth="1"/>
    <col min="13323" max="13568" width="9.140625" style="3"/>
    <col min="13569" max="13569" width="33.85546875" style="3" customWidth="1"/>
    <col min="13570" max="13570" width="36.28515625" style="3" customWidth="1"/>
    <col min="13571" max="13576" width="0" style="3" hidden="1" customWidth="1"/>
    <col min="13577" max="13577" width="26.140625" style="3" customWidth="1"/>
    <col min="13578" max="13578" width="23.7109375" style="3" customWidth="1"/>
    <col min="13579" max="13824" width="9.140625" style="3"/>
    <col min="13825" max="13825" width="33.85546875" style="3" customWidth="1"/>
    <col min="13826" max="13826" width="36.28515625" style="3" customWidth="1"/>
    <col min="13827" max="13832" width="0" style="3" hidden="1" customWidth="1"/>
    <col min="13833" max="13833" width="26.140625" style="3" customWidth="1"/>
    <col min="13834" max="13834" width="23.7109375" style="3" customWidth="1"/>
    <col min="13835" max="14080" width="9.140625" style="3"/>
    <col min="14081" max="14081" width="33.85546875" style="3" customWidth="1"/>
    <col min="14082" max="14082" width="36.28515625" style="3" customWidth="1"/>
    <col min="14083" max="14088" width="0" style="3" hidden="1" customWidth="1"/>
    <col min="14089" max="14089" width="26.140625" style="3" customWidth="1"/>
    <col min="14090" max="14090" width="23.7109375" style="3" customWidth="1"/>
    <col min="14091" max="14336" width="9.140625" style="3"/>
    <col min="14337" max="14337" width="33.85546875" style="3" customWidth="1"/>
    <col min="14338" max="14338" width="36.28515625" style="3" customWidth="1"/>
    <col min="14339" max="14344" width="0" style="3" hidden="1" customWidth="1"/>
    <col min="14345" max="14345" width="26.140625" style="3" customWidth="1"/>
    <col min="14346" max="14346" width="23.7109375" style="3" customWidth="1"/>
    <col min="14347" max="14592" width="9.140625" style="3"/>
    <col min="14593" max="14593" width="33.85546875" style="3" customWidth="1"/>
    <col min="14594" max="14594" width="36.28515625" style="3" customWidth="1"/>
    <col min="14595" max="14600" width="0" style="3" hidden="1" customWidth="1"/>
    <col min="14601" max="14601" width="26.140625" style="3" customWidth="1"/>
    <col min="14602" max="14602" width="23.7109375" style="3" customWidth="1"/>
    <col min="14603" max="14848" width="9.140625" style="3"/>
    <col min="14849" max="14849" width="33.85546875" style="3" customWidth="1"/>
    <col min="14850" max="14850" width="36.28515625" style="3" customWidth="1"/>
    <col min="14851" max="14856" width="0" style="3" hidden="1" customWidth="1"/>
    <col min="14857" max="14857" width="26.140625" style="3" customWidth="1"/>
    <col min="14858" max="14858" width="23.7109375" style="3" customWidth="1"/>
    <col min="14859" max="15104" width="9.140625" style="3"/>
    <col min="15105" max="15105" width="33.85546875" style="3" customWidth="1"/>
    <col min="15106" max="15106" width="36.28515625" style="3" customWidth="1"/>
    <col min="15107" max="15112" width="0" style="3" hidden="1" customWidth="1"/>
    <col min="15113" max="15113" width="26.140625" style="3" customWidth="1"/>
    <col min="15114" max="15114" width="23.7109375" style="3" customWidth="1"/>
    <col min="15115" max="15360" width="9.140625" style="3"/>
    <col min="15361" max="15361" width="33.85546875" style="3" customWidth="1"/>
    <col min="15362" max="15362" width="36.28515625" style="3" customWidth="1"/>
    <col min="15363" max="15368" width="0" style="3" hidden="1" customWidth="1"/>
    <col min="15369" max="15369" width="26.140625" style="3" customWidth="1"/>
    <col min="15370" max="15370" width="23.7109375" style="3" customWidth="1"/>
    <col min="15371" max="15616" width="9.140625" style="3"/>
    <col min="15617" max="15617" width="33.85546875" style="3" customWidth="1"/>
    <col min="15618" max="15618" width="36.28515625" style="3" customWidth="1"/>
    <col min="15619" max="15624" width="0" style="3" hidden="1" customWidth="1"/>
    <col min="15625" max="15625" width="26.140625" style="3" customWidth="1"/>
    <col min="15626" max="15626" width="23.7109375" style="3" customWidth="1"/>
    <col min="15627" max="15872" width="9.140625" style="3"/>
    <col min="15873" max="15873" width="33.85546875" style="3" customWidth="1"/>
    <col min="15874" max="15874" width="36.28515625" style="3" customWidth="1"/>
    <col min="15875" max="15880" width="0" style="3" hidden="1" customWidth="1"/>
    <col min="15881" max="15881" width="26.140625" style="3" customWidth="1"/>
    <col min="15882" max="15882" width="23.7109375" style="3" customWidth="1"/>
    <col min="15883" max="16128" width="9.140625" style="3"/>
    <col min="16129" max="16129" width="33.85546875" style="3" customWidth="1"/>
    <col min="16130" max="16130" width="36.28515625" style="3" customWidth="1"/>
    <col min="16131" max="16136" width="0" style="3" hidden="1" customWidth="1"/>
    <col min="16137" max="16137" width="26.140625" style="3" customWidth="1"/>
    <col min="16138" max="16138" width="23.7109375" style="3" customWidth="1"/>
    <col min="16139" max="16384" width="9.140625" style="3"/>
  </cols>
  <sheetData>
    <row r="2" spans="1:10" s="1" customFormat="1" ht="22.5" customHeight="1" x14ac:dyDescent="0.25">
      <c r="A2" s="98"/>
      <c r="B2" s="98"/>
      <c r="C2" s="98"/>
      <c r="D2" s="98"/>
      <c r="E2" s="98"/>
      <c r="F2" s="98"/>
      <c r="G2" s="98"/>
      <c r="H2" s="98"/>
      <c r="I2" s="98"/>
    </row>
    <row r="3" spans="1:10" ht="50.45" customHeight="1" x14ac:dyDescent="0.2">
      <c r="A3" s="99" t="s">
        <v>0</v>
      </c>
      <c r="B3" s="2" t="s">
        <v>1</v>
      </c>
      <c r="C3" s="102" t="s">
        <v>2</v>
      </c>
      <c r="D3" s="103" t="s">
        <v>3</v>
      </c>
      <c r="E3" s="103" t="s">
        <v>4</v>
      </c>
      <c r="F3" s="102" t="s">
        <v>5</v>
      </c>
      <c r="G3" s="103" t="s">
        <v>6</v>
      </c>
      <c r="H3" s="108" t="s">
        <v>7</v>
      </c>
      <c r="I3" s="111" t="s">
        <v>8</v>
      </c>
      <c r="J3" s="112"/>
    </row>
    <row r="4" spans="1:10" ht="11.45" customHeight="1" x14ac:dyDescent="0.2">
      <c r="A4" s="100"/>
      <c r="B4" s="4"/>
      <c r="C4" s="102"/>
      <c r="D4" s="104"/>
      <c r="E4" s="104"/>
      <c r="F4" s="102"/>
      <c r="G4" s="106"/>
      <c r="H4" s="109"/>
      <c r="I4" s="113" t="s">
        <v>9</v>
      </c>
      <c r="J4" s="114"/>
    </row>
    <row r="5" spans="1:10" ht="19.899999999999999" hidden="1" customHeight="1" x14ac:dyDescent="0.2">
      <c r="A5" s="101"/>
      <c r="B5" s="5" t="s">
        <v>10</v>
      </c>
      <c r="C5" s="102"/>
      <c r="D5" s="105"/>
      <c r="E5" s="105"/>
      <c r="F5" s="102"/>
      <c r="G5" s="107"/>
      <c r="H5" s="110"/>
      <c r="I5" s="6"/>
      <c r="J5" s="7"/>
    </row>
    <row r="6" spans="1:10" ht="16.149999999999999" customHeight="1" x14ac:dyDescent="0.2">
      <c r="A6" s="8" t="s">
        <v>11</v>
      </c>
      <c r="B6" s="9" t="s">
        <v>202</v>
      </c>
      <c r="C6" s="10" t="s">
        <v>12</v>
      </c>
      <c r="D6" s="10" t="s">
        <v>12</v>
      </c>
      <c r="E6" s="10" t="s">
        <v>12</v>
      </c>
      <c r="F6" s="11" t="s">
        <v>12</v>
      </c>
      <c r="G6" s="11" t="s">
        <v>12</v>
      </c>
      <c r="H6" s="12" t="s">
        <v>12</v>
      </c>
      <c r="I6" s="13"/>
      <c r="J6" s="14"/>
    </row>
    <row r="7" spans="1:10" ht="30.6" customHeight="1" x14ac:dyDescent="0.2">
      <c r="A7" s="115"/>
      <c r="B7" s="116"/>
      <c r="C7" s="15"/>
      <c r="D7" s="15"/>
      <c r="E7" s="15"/>
      <c r="F7" s="15"/>
      <c r="G7" s="15"/>
      <c r="H7" s="15"/>
      <c r="I7" s="16" t="s">
        <v>13</v>
      </c>
      <c r="J7" s="16" t="s">
        <v>14</v>
      </c>
    </row>
    <row r="8" spans="1:10" ht="20.25" customHeight="1" x14ac:dyDescent="0.2">
      <c r="A8" s="117" t="s">
        <v>15</v>
      </c>
      <c r="B8" s="117"/>
      <c r="C8" s="17">
        <f t="shared" ref="C8:H8" si="0">C9+C10+C11+C12+C13+C14</f>
        <v>0</v>
      </c>
      <c r="D8" s="17">
        <f t="shared" si="0"/>
        <v>0</v>
      </c>
      <c r="E8" s="17">
        <f t="shared" si="0"/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>SUM(I9:I14)</f>
        <v>9006957.8800000008</v>
      </c>
      <c r="J8" s="17">
        <f>SUM(J9:J14)</f>
        <v>7659165.0700000003</v>
      </c>
    </row>
    <row r="9" spans="1:10" ht="20.25" customHeight="1" x14ac:dyDescent="0.2">
      <c r="A9" s="97" t="s">
        <v>16</v>
      </c>
      <c r="B9" s="97"/>
      <c r="C9" s="18"/>
      <c r="D9" s="18"/>
      <c r="E9" s="18"/>
      <c r="F9" s="18"/>
      <c r="G9" s="18"/>
      <c r="H9" s="18"/>
      <c r="I9" s="18">
        <f t="shared" ref="I9:J13" si="1">C9+D9+E9+F9+G9+H9</f>
        <v>0</v>
      </c>
      <c r="J9" s="18">
        <f t="shared" si="1"/>
        <v>0</v>
      </c>
    </row>
    <row r="10" spans="1:10" ht="20.25" customHeight="1" x14ac:dyDescent="0.2">
      <c r="A10" s="97" t="s">
        <v>17</v>
      </c>
      <c r="B10" s="97"/>
      <c r="C10" s="18"/>
      <c r="D10" s="18"/>
      <c r="E10" s="18"/>
      <c r="F10" s="18"/>
      <c r="G10" s="18"/>
      <c r="H10" s="18"/>
      <c r="I10" s="18">
        <f t="shared" si="1"/>
        <v>0</v>
      </c>
      <c r="J10" s="18">
        <f t="shared" si="1"/>
        <v>0</v>
      </c>
    </row>
    <row r="11" spans="1:10" ht="20.25" customHeight="1" x14ac:dyDescent="0.2">
      <c r="A11" s="97" t="s">
        <v>18</v>
      </c>
      <c r="B11" s="97"/>
      <c r="C11" s="18"/>
      <c r="D11" s="18"/>
      <c r="E11" s="18"/>
      <c r="F11" s="18"/>
      <c r="G11" s="18"/>
      <c r="H11" s="18"/>
      <c r="I11" s="18">
        <f t="shared" si="1"/>
        <v>0</v>
      </c>
      <c r="J11" s="18">
        <f t="shared" si="1"/>
        <v>0</v>
      </c>
    </row>
    <row r="12" spans="1:10" ht="20.25" customHeight="1" x14ac:dyDescent="0.2">
      <c r="A12" s="97" t="s">
        <v>19</v>
      </c>
      <c r="B12" s="97"/>
      <c r="C12" s="18"/>
      <c r="D12" s="18"/>
      <c r="E12" s="18"/>
      <c r="F12" s="18"/>
      <c r="G12" s="18"/>
      <c r="H12" s="18"/>
      <c r="I12" s="18">
        <f t="shared" si="1"/>
        <v>0</v>
      </c>
      <c r="J12" s="18">
        <f t="shared" si="1"/>
        <v>0</v>
      </c>
    </row>
    <row r="13" spans="1:10" ht="20.25" customHeight="1" x14ac:dyDescent="0.2">
      <c r="A13" s="97" t="s">
        <v>20</v>
      </c>
      <c r="B13" s="97"/>
      <c r="C13" s="18"/>
      <c r="D13" s="18"/>
      <c r="E13" s="18"/>
      <c r="F13" s="18"/>
      <c r="G13" s="18"/>
      <c r="H13" s="18"/>
      <c r="I13" s="18">
        <f t="shared" si="1"/>
        <v>0</v>
      </c>
      <c r="J13" s="18">
        <f t="shared" si="1"/>
        <v>0</v>
      </c>
    </row>
    <row r="14" spans="1:10" ht="20.25" customHeight="1" x14ac:dyDescent="0.2">
      <c r="A14" s="97" t="s">
        <v>21</v>
      </c>
      <c r="B14" s="97"/>
      <c r="C14" s="18"/>
      <c r="D14" s="18"/>
      <c r="E14" s="18"/>
      <c r="F14" s="18"/>
      <c r="G14" s="18"/>
      <c r="H14" s="18"/>
      <c r="I14" s="18">
        <v>9006957.8800000008</v>
      </c>
      <c r="J14" s="92">
        <v>7659165.0700000003</v>
      </c>
    </row>
    <row r="15" spans="1:10" ht="20.25" customHeight="1" x14ac:dyDescent="0.2">
      <c r="A15" s="117" t="s">
        <v>22</v>
      </c>
      <c r="B15" s="117"/>
      <c r="C15" s="17">
        <f t="shared" ref="C15:H15" si="2">SUM(C16:C25)</f>
        <v>36814.42</v>
      </c>
      <c r="D15" s="17">
        <f t="shared" si="2"/>
        <v>523708.52</v>
      </c>
      <c r="E15" s="17">
        <f t="shared" si="2"/>
        <v>7916.48</v>
      </c>
      <c r="F15" s="17">
        <f t="shared" si="2"/>
        <v>233881.09</v>
      </c>
      <c r="G15" s="17">
        <f t="shared" si="2"/>
        <v>26137.5</v>
      </c>
      <c r="H15" s="17">
        <f t="shared" si="2"/>
        <v>192</v>
      </c>
      <c r="I15" s="17">
        <f>SUM(I16:I25)</f>
        <v>470527916.23999995</v>
      </c>
      <c r="J15" s="17">
        <f>SUM(J16:J25)</f>
        <v>475845047.56999999</v>
      </c>
    </row>
    <row r="16" spans="1:10" ht="20.25" customHeight="1" x14ac:dyDescent="0.2">
      <c r="A16" s="97" t="s">
        <v>23</v>
      </c>
      <c r="B16" s="97"/>
      <c r="C16" s="18"/>
      <c r="D16" s="18"/>
      <c r="E16" s="18"/>
      <c r="F16" s="18"/>
      <c r="G16" s="18"/>
      <c r="H16" s="18"/>
      <c r="I16" s="18">
        <v>335487.86</v>
      </c>
      <c r="J16" s="18">
        <v>324347.53000000003</v>
      </c>
    </row>
    <row r="17" spans="1:10" ht="20.25" customHeight="1" x14ac:dyDescent="0.2">
      <c r="A17" s="97" t="s">
        <v>24</v>
      </c>
      <c r="B17" s="97"/>
      <c r="C17" s="18"/>
      <c r="D17" s="18"/>
      <c r="E17" s="19">
        <v>7566.79</v>
      </c>
      <c r="F17" s="19">
        <v>122798.8</v>
      </c>
      <c r="G17" s="18"/>
      <c r="H17" s="18"/>
      <c r="I17" s="18">
        <v>2380857.38</v>
      </c>
      <c r="J17" s="18">
        <v>1610772.05</v>
      </c>
    </row>
    <row r="18" spans="1:10" ht="20.25" customHeight="1" x14ac:dyDescent="0.2">
      <c r="A18" s="97" t="s">
        <v>25</v>
      </c>
      <c r="B18" s="97"/>
      <c r="C18" s="18"/>
      <c r="D18" s="18"/>
      <c r="E18" s="19">
        <v>349.69</v>
      </c>
      <c r="F18" s="19">
        <v>111082.29</v>
      </c>
      <c r="G18" s="18"/>
      <c r="H18" s="19">
        <v>192</v>
      </c>
      <c r="I18" s="18">
        <v>1497905.85</v>
      </c>
      <c r="J18" s="18">
        <v>1538724.23</v>
      </c>
    </row>
    <row r="19" spans="1:10" ht="20.25" customHeight="1" x14ac:dyDescent="0.2">
      <c r="A19" s="97" t="s">
        <v>26</v>
      </c>
      <c r="B19" s="97"/>
      <c r="C19" s="19">
        <v>36814.42</v>
      </c>
      <c r="D19" s="18"/>
      <c r="E19" s="18"/>
      <c r="F19" s="18"/>
      <c r="G19" s="18"/>
      <c r="H19" s="18"/>
      <c r="I19" s="18">
        <v>40870.93</v>
      </c>
      <c r="J19" s="18">
        <v>43109.06</v>
      </c>
    </row>
    <row r="20" spans="1:10" ht="20.25" customHeight="1" x14ac:dyDescent="0.2">
      <c r="A20" s="97" t="s">
        <v>27</v>
      </c>
      <c r="B20" s="97"/>
      <c r="C20" s="18"/>
      <c r="D20" s="18"/>
      <c r="E20" s="18"/>
      <c r="F20" s="18"/>
      <c r="G20" s="18"/>
      <c r="H20" s="18"/>
      <c r="I20" s="18">
        <v>24735745.780000001</v>
      </c>
      <c r="J20" s="18">
        <v>26413908.670000002</v>
      </c>
    </row>
    <row r="21" spans="1:10" ht="20.25" customHeight="1" x14ac:dyDescent="0.2">
      <c r="A21" s="97" t="s">
        <v>28</v>
      </c>
      <c r="B21" s="97"/>
      <c r="C21" s="18"/>
      <c r="D21" s="18"/>
      <c r="E21" s="18"/>
      <c r="F21" s="18"/>
      <c r="G21" s="18"/>
      <c r="H21" s="18"/>
      <c r="I21" s="18">
        <v>5293672.8499999996</v>
      </c>
      <c r="J21" s="18">
        <v>5697635.5099999998</v>
      </c>
    </row>
    <row r="22" spans="1:10" ht="20.25" customHeight="1" x14ac:dyDescent="0.2">
      <c r="A22" s="97" t="s">
        <v>29</v>
      </c>
      <c r="B22" s="97"/>
      <c r="C22" s="18"/>
      <c r="D22" s="18"/>
      <c r="E22" s="18"/>
      <c r="F22" s="18"/>
      <c r="G22" s="18"/>
      <c r="H22" s="18"/>
      <c r="I22" s="18">
        <v>133359.06</v>
      </c>
      <c r="J22" s="18">
        <v>201012</v>
      </c>
    </row>
    <row r="23" spans="1:10" ht="20.25" customHeight="1" x14ac:dyDescent="0.2">
      <c r="A23" s="97" t="s">
        <v>30</v>
      </c>
      <c r="B23" s="97"/>
      <c r="C23" s="18"/>
      <c r="D23" s="18"/>
      <c r="E23" s="18"/>
      <c r="F23" s="18"/>
      <c r="G23" s="18"/>
      <c r="H23" s="18"/>
      <c r="I23" s="18">
        <f t="shared" ref="I23:J25" si="3">C23+D23+E23+F23+G23+H23</f>
        <v>0</v>
      </c>
      <c r="J23" s="18">
        <v>0</v>
      </c>
    </row>
    <row r="24" spans="1:10" ht="20.25" customHeight="1" x14ac:dyDescent="0.2">
      <c r="A24" s="97" t="s">
        <v>31</v>
      </c>
      <c r="B24" s="97"/>
      <c r="C24" s="18"/>
      <c r="D24" s="19">
        <v>523708.52</v>
      </c>
      <c r="E24" s="18"/>
      <c r="F24" s="18"/>
      <c r="G24" s="19">
        <v>26137.5</v>
      </c>
      <c r="H24" s="18"/>
      <c r="I24" s="18">
        <v>436110016.52999997</v>
      </c>
      <c r="J24" s="18">
        <v>440015538.51999998</v>
      </c>
    </row>
    <row r="25" spans="1:10" ht="20.25" customHeight="1" x14ac:dyDescent="0.2">
      <c r="A25" s="97" t="s">
        <v>32</v>
      </c>
      <c r="B25" s="97"/>
      <c r="C25" s="18"/>
      <c r="D25" s="18"/>
      <c r="E25" s="18"/>
      <c r="F25" s="18"/>
      <c r="G25" s="18"/>
      <c r="H25" s="18"/>
      <c r="I25" s="18">
        <f t="shared" si="3"/>
        <v>0</v>
      </c>
      <c r="J25" s="18">
        <f t="shared" si="3"/>
        <v>0</v>
      </c>
    </row>
    <row r="26" spans="1:10" ht="20.25" customHeight="1" x14ac:dyDescent="0.2">
      <c r="A26" s="117" t="s">
        <v>33</v>
      </c>
      <c r="B26" s="117"/>
      <c r="C26" s="17">
        <f t="shared" ref="C26:H26" si="4">C8-C15</f>
        <v>-36814.42</v>
      </c>
      <c r="D26" s="17">
        <f t="shared" si="4"/>
        <v>-523708.52</v>
      </c>
      <c r="E26" s="17">
        <f t="shared" si="4"/>
        <v>-7916.48</v>
      </c>
      <c r="F26" s="17">
        <f t="shared" si="4"/>
        <v>-233881.09</v>
      </c>
      <c r="G26" s="17">
        <f t="shared" si="4"/>
        <v>-26137.5</v>
      </c>
      <c r="H26" s="17">
        <f t="shared" si="4"/>
        <v>-192</v>
      </c>
      <c r="I26" s="17">
        <f>SUM(I8-I15)</f>
        <v>-461520958.35999995</v>
      </c>
      <c r="J26" s="17">
        <f>SUM(J8-J15)</f>
        <v>-468185882.5</v>
      </c>
    </row>
    <row r="27" spans="1:10" ht="20.25" customHeight="1" x14ac:dyDescent="0.2">
      <c r="A27" s="117" t="s">
        <v>34</v>
      </c>
      <c r="B27" s="117"/>
      <c r="C27" s="17">
        <f t="shared" ref="C27:H27" si="5">SUM(C28:C30)</f>
        <v>0</v>
      </c>
      <c r="D27" s="17">
        <f t="shared" si="5"/>
        <v>0</v>
      </c>
      <c r="E27" s="17">
        <f t="shared" si="5"/>
        <v>0</v>
      </c>
      <c r="F27" s="17">
        <f t="shared" si="5"/>
        <v>0</v>
      </c>
      <c r="G27" s="17">
        <f t="shared" si="5"/>
        <v>0</v>
      </c>
      <c r="H27" s="17">
        <f t="shared" si="5"/>
        <v>0</v>
      </c>
      <c r="I27" s="18">
        <f>SUM(I28:I30)</f>
        <v>454316.15</v>
      </c>
      <c r="J27" s="18">
        <f>SUM(J28:J30)</f>
        <v>501204.33</v>
      </c>
    </row>
    <row r="28" spans="1:10" ht="20.25" customHeight="1" x14ac:dyDescent="0.2">
      <c r="A28" s="97" t="s">
        <v>35</v>
      </c>
      <c r="B28" s="97"/>
      <c r="C28" s="18"/>
      <c r="D28" s="18"/>
      <c r="E28" s="18"/>
      <c r="F28" s="18"/>
      <c r="G28" s="18"/>
      <c r="H28" s="18"/>
      <c r="I28" s="18">
        <f t="shared" ref="I28:J32" si="6">C28+D28+E28+F28+G28+H28</f>
        <v>0</v>
      </c>
      <c r="J28" s="18">
        <f t="shared" si="6"/>
        <v>0</v>
      </c>
    </row>
    <row r="29" spans="1:10" ht="20.25" customHeight="1" x14ac:dyDescent="0.2">
      <c r="A29" s="97" t="s">
        <v>36</v>
      </c>
      <c r="B29" s="97"/>
      <c r="C29" s="18"/>
      <c r="D29" s="18"/>
      <c r="E29" s="18"/>
      <c r="F29" s="18"/>
      <c r="G29" s="18"/>
      <c r="H29" s="18"/>
      <c r="I29" s="18">
        <f t="shared" si="6"/>
        <v>0</v>
      </c>
      <c r="J29" s="18">
        <f t="shared" si="6"/>
        <v>0</v>
      </c>
    </row>
    <row r="30" spans="1:10" ht="20.25" customHeight="1" x14ac:dyDescent="0.2">
      <c r="A30" s="97" t="s">
        <v>37</v>
      </c>
      <c r="B30" s="97"/>
      <c r="C30" s="18"/>
      <c r="D30" s="18"/>
      <c r="E30" s="18"/>
      <c r="F30" s="18"/>
      <c r="G30" s="18"/>
      <c r="H30" s="18"/>
      <c r="I30" s="18">
        <v>454316.15</v>
      </c>
      <c r="J30" s="92">
        <v>501204.33</v>
      </c>
    </row>
    <row r="31" spans="1:10" ht="20.25" customHeight="1" x14ac:dyDescent="0.2">
      <c r="A31" s="117" t="s">
        <v>38</v>
      </c>
      <c r="B31" s="117"/>
      <c r="C31" s="17">
        <f t="shared" ref="C31:H31" si="7">SUM(C32:C33)</f>
        <v>0</v>
      </c>
      <c r="D31" s="17">
        <f t="shared" si="7"/>
        <v>0</v>
      </c>
      <c r="E31" s="17">
        <f t="shared" si="7"/>
        <v>0</v>
      </c>
      <c r="F31" s="17">
        <f t="shared" si="7"/>
        <v>0</v>
      </c>
      <c r="G31" s="17">
        <f t="shared" si="7"/>
        <v>0</v>
      </c>
      <c r="H31" s="17">
        <f t="shared" si="7"/>
        <v>0</v>
      </c>
      <c r="I31" s="17">
        <f>SUM(I32:I33)</f>
        <v>3394349.22</v>
      </c>
      <c r="J31" s="17">
        <f>SUM(J32:J33)</f>
        <v>2493342.4700000002</v>
      </c>
    </row>
    <row r="32" spans="1:10" ht="25.5" customHeight="1" x14ac:dyDescent="0.2">
      <c r="A32" s="97" t="s">
        <v>39</v>
      </c>
      <c r="B32" s="97"/>
      <c r="C32" s="18"/>
      <c r="D32" s="18"/>
      <c r="E32" s="18"/>
      <c r="F32" s="18"/>
      <c r="G32" s="18"/>
      <c r="H32" s="18"/>
      <c r="I32" s="18">
        <f t="shared" si="6"/>
        <v>0</v>
      </c>
      <c r="J32" s="18">
        <f t="shared" si="6"/>
        <v>0</v>
      </c>
    </row>
    <row r="33" spans="1:10" ht="20.25" customHeight="1" x14ac:dyDescent="0.2">
      <c r="A33" s="97" t="s">
        <v>40</v>
      </c>
      <c r="B33" s="97"/>
      <c r="C33" s="19"/>
      <c r="D33" s="18"/>
      <c r="E33" s="18"/>
      <c r="F33" s="18"/>
      <c r="G33" s="18"/>
      <c r="H33" s="18"/>
      <c r="I33" s="18">
        <v>3394349.22</v>
      </c>
      <c r="J33" s="92">
        <v>2493342.4700000002</v>
      </c>
    </row>
    <row r="34" spans="1:10" ht="20.25" customHeight="1" x14ac:dyDescent="0.2">
      <c r="A34" s="117" t="s">
        <v>41</v>
      </c>
      <c r="B34" s="117"/>
      <c r="C34" s="17">
        <f t="shared" ref="C34:H34" si="8">C26+C27-C31</f>
        <v>-36814.42</v>
      </c>
      <c r="D34" s="17">
        <f t="shared" si="8"/>
        <v>-523708.52</v>
      </c>
      <c r="E34" s="17">
        <f t="shared" si="8"/>
        <v>-7916.48</v>
      </c>
      <c r="F34" s="17">
        <f t="shared" si="8"/>
        <v>-233881.09</v>
      </c>
      <c r="G34" s="17">
        <f t="shared" si="8"/>
        <v>-26137.5</v>
      </c>
      <c r="H34" s="17">
        <f t="shared" si="8"/>
        <v>-192</v>
      </c>
      <c r="I34" s="17">
        <f>SUM(I26+I27-I31)</f>
        <v>-464460991.43000001</v>
      </c>
      <c r="J34" s="17">
        <f>SUM(J26+J27-J31)</f>
        <v>-470178020.64000005</v>
      </c>
    </row>
    <row r="35" spans="1:10" ht="20.25" customHeight="1" x14ac:dyDescent="0.2">
      <c r="A35" s="117" t="s">
        <v>42</v>
      </c>
      <c r="B35" s="117"/>
      <c r="C35" s="17">
        <f t="shared" ref="C35:H35" si="9">SUM(C36:C38)</f>
        <v>0</v>
      </c>
      <c r="D35" s="17">
        <f t="shared" si="9"/>
        <v>0</v>
      </c>
      <c r="E35" s="17">
        <f t="shared" si="9"/>
        <v>0</v>
      </c>
      <c r="F35" s="17">
        <f t="shared" si="9"/>
        <v>0</v>
      </c>
      <c r="G35" s="17">
        <f t="shared" si="9"/>
        <v>0</v>
      </c>
      <c r="H35" s="17">
        <f t="shared" si="9"/>
        <v>0</v>
      </c>
      <c r="I35" s="18">
        <v>5211805.76</v>
      </c>
      <c r="J35" s="18">
        <f>SUM(J36:J38)</f>
        <v>3802105.11</v>
      </c>
    </row>
    <row r="36" spans="1:10" ht="20.25" customHeight="1" x14ac:dyDescent="0.2">
      <c r="A36" s="97" t="s">
        <v>43</v>
      </c>
      <c r="B36" s="97"/>
      <c r="C36" s="18"/>
      <c r="D36" s="18"/>
      <c r="E36" s="18"/>
      <c r="F36" s="18"/>
      <c r="G36" s="18"/>
      <c r="H36" s="18"/>
      <c r="I36" s="18">
        <f>C36+D36+E36+F36+G36+H36</f>
        <v>0</v>
      </c>
      <c r="J36" s="18">
        <f>D36+E36+F36+G36+H36+I36</f>
        <v>0</v>
      </c>
    </row>
    <row r="37" spans="1:10" ht="20.25" customHeight="1" x14ac:dyDescent="0.2">
      <c r="A37" s="97" t="s">
        <v>44</v>
      </c>
      <c r="B37" s="97"/>
      <c r="C37" s="18"/>
      <c r="D37" s="18"/>
      <c r="E37" s="18"/>
      <c r="F37" s="18"/>
      <c r="G37" s="18"/>
      <c r="H37" s="18"/>
      <c r="I37" s="18">
        <v>5211805.76</v>
      </c>
      <c r="J37" s="92">
        <v>3802105.11</v>
      </c>
    </row>
    <row r="38" spans="1:10" ht="20.25" customHeight="1" x14ac:dyDescent="0.2">
      <c r="A38" s="97" t="s">
        <v>45</v>
      </c>
      <c r="B38" s="97"/>
      <c r="C38" s="18"/>
      <c r="D38" s="18"/>
      <c r="E38" s="18"/>
      <c r="F38" s="18"/>
      <c r="G38" s="18"/>
      <c r="H38" s="18"/>
      <c r="I38" s="18">
        <f>C38+D38+E38+F38+G38+H38</f>
        <v>0</v>
      </c>
      <c r="J38" s="92"/>
    </row>
    <row r="39" spans="1:10" ht="20.25" customHeight="1" x14ac:dyDescent="0.2">
      <c r="A39" s="117" t="s">
        <v>46</v>
      </c>
      <c r="B39" s="117"/>
      <c r="C39" s="17">
        <f t="shared" ref="C39:H39" si="10">SUM(C40:C41)</f>
        <v>0</v>
      </c>
      <c r="D39" s="17">
        <f t="shared" si="10"/>
        <v>0</v>
      </c>
      <c r="E39" s="17">
        <f t="shared" si="10"/>
        <v>0</v>
      </c>
      <c r="F39" s="17">
        <f t="shared" si="10"/>
        <v>0</v>
      </c>
      <c r="G39" s="17">
        <f t="shared" si="10"/>
        <v>0</v>
      </c>
      <c r="H39" s="17">
        <f t="shared" si="10"/>
        <v>0</v>
      </c>
      <c r="I39" s="18">
        <f>SUM(I40:I41)</f>
        <v>2758755.11</v>
      </c>
      <c r="J39" s="92">
        <f>SUM(J40:J41)</f>
        <v>1993081.15</v>
      </c>
    </row>
    <row r="40" spans="1:10" ht="20.25" customHeight="1" x14ac:dyDescent="0.2">
      <c r="A40" s="97" t="s">
        <v>47</v>
      </c>
      <c r="B40" s="97"/>
      <c r="C40" s="18"/>
      <c r="D40" s="18"/>
      <c r="E40" s="18"/>
      <c r="F40" s="18"/>
      <c r="G40" s="18"/>
      <c r="H40" s="18"/>
      <c r="I40" s="18">
        <v>2758755.11</v>
      </c>
      <c r="J40" s="92">
        <v>1993081.15</v>
      </c>
    </row>
    <row r="41" spans="1:10" ht="20.25" customHeight="1" x14ac:dyDescent="0.2">
      <c r="A41" s="97" t="s">
        <v>48</v>
      </c>
      <c r="B41" s="97"/>
      <c r="C41" s="18"/>
      <c r="D41" s="18"/>
      <c r="E41" s="18"/>
      <c r="F41" s="18"/>
      <c r="G41" s="18"/>
      <c r="H41" s="18"/>
      <c r="I41" s="18">
        <f>C41+D41+E41+F41+G41+H41</f>
        <v>0</v>
      </c>
      <c r="J41" s="92">
        <f>D41+E41+F41+G41+H41+I41</f>
        <v>0</v>
      </c>
    </row>
    <row r="42" spans="1:10" ht="20.25" customHeight="1" x14ac:dyDescent="0.2">
      <c r="A42" s="117" t="s">
        <v>49</v>
      </c>
      <c r="B42" s="119"/>
      <c r="C42" s="17">
        <f t="shared" ref="C42:H42" si="11">SUM(C34+C35-C39)</f>
        <v>-36814.42</v>
      </c>
      <c r="D42" s="17">
        <f t="shared" si="11"/>
        <v>-523708.52</v>
      </c>
      <c r="E42" s="17">
        <f t="shared" si="11"/>
        <v>-7916.48</v>
      </c>
      <c r="F42" s="17">
        <f t="shared" si="11"/>
        <v>-233881.09</v>
      </c>
      <c r="G42" s="17">
        <f t="shared" si="11"/>
        <v>-26137.5</v>
      </c>
      <c r="H42" s="17">
        <f t="shared" si="11"/>
        <v>-192</v>
      </c>
      <c r="I42" s="17">
        <f>SUM(I34+I35-I39)</f>
        <v>-462007940.78000003</v>
      </c>
      <c r="J42" s="93">
        <f>SUM(J34+J35-J39)</f>
        <v>-468368996.68000001</v>
      </c>
    </row>
    <row r="43" spans="1:10" ht="20.25" customHeight="1" x14ac:dyDescent="0.2">
      <c r="A43" s="117" t="s">
        <v>50</v>
      </c>
      <c r="B43" s="117"/>
      <c r="C43" s="17"/>
      <c r="D43" s="17"/>
      <c r="E43" s="17"/>
      <c r="F43" s="17"/>
      <c r="G43" s="17"/>
      <c r="H43" s="17"/>
      <c r="I43" s="18">
        <f>C43+D43+E43+F43+G43+H43</f>
        <v>0</v>
      </c>
      <c r="J43" s="18">
        <f>D43+E43+F43+G43+H43+I43</f>
        <v>0</v>
      </c>
    </row>
    <row r="44" spans="1:10" ht="20.25" customHeight="1" x14ac:dyDescent="0.2">
      <c r="A44" s="117" t="s">
        <v>51</v>
      </c>
      <c r="B44" s="117"/>
      <c r="C44" s="17"/>
      <c r="D44" s="17"/>
      <c r="E44" s="17"/>
      <c r="F44" s="17"/>
      <c r="G44" s="17"/>
      <c r="H44" s="17"/>
      <c r="I44" s="18">
        <f>C44+D44+E44+F44+G44+H44</f>
        <v>0</v>
      </c>
      <c r="J44" s="18">
        <f>D44+E44+F44+G44+H44+I44</f>
        <v>0</v>
      </c>
    </row>
    <row r="45" spans="1:10" ht="20.25" customHeight="1" x14ac:dyDescent="0.2">
      <c r="A45" s="117" t="s">
        <v>52</v>
      </c>
      <c r="B45" s="117"/>
      <c r="C45" s="17">
        <f t="shared" ref="C45:J45" si="12">SUM(C42-C43-C44)</f>
        <v>-36814.42</v>
      </c>
      <c r="D45" s="17">
        <f t="shared" si="12"/>
        <v>-523708.52</v>
      </c>
      <c r="E45" s="17">
        <f t="shared" si="12"/>
        <v>-7916.48</v>
      </c>
      <c r="F45" s="17">
        <f t="shared" si="12"/>
        <v>-233881.09</v>
      </c>
      <c r="G45" s="17">
        <f t="shared" si="12"/>
        <v>-26137.5</v>
      </c>
      <c r="H45" s="17">
        <f t="shared" si="12"/>
        <v>-192</v>
      </c>
      <c r="I45" s="17">
        <f t="shared" si="12"/>
        <v>-462007940.78000003</v>
      </c>
      <c r="J45" s="17">
        <f t="shared" si="12"/>
        <v>-468368996.68000001</v>
      </c>
    </row>
    <row r="47" spans="1:10" x14ac:dyDescent="0.2">
      <c r="A47" s="120"/>
      <c r="B47" s="120"/>
      <c r="C47" s="120"/>
      <c r="D47" s="20"/>
      <c r="E47" s="20"/>
    </row>
    <row r="49" spans="1:10" ht="11.25" customHeight="1" x14ac:dyDescent="0.2"/>
    <row r="51" spans="1:10" ht="15.75" customHeight="1" x14ac:dyDescent="0.2">
      <c r="A51" s="3" t="s">
        <v>204</v>
      </c>
      <c r="B51" s="21"/>
      <c r="I51" s="118" t="s">
        <v>205</v>
      </c>
      <c r="J51" s="118"/>
    </row>
    <row r="52" spans="1:10" x14ac:dyDescent="0.2">
      <c r="A52" s="22"/>
      <c r="B52" s="96">
        <v>44641</v>
      </c>
      <c r="C52" s="22"/>
      <c r="E52" s="22"/>
      <c r="I52" s="22"/>
      <c r="J52" s="22"/>
    </row>
    <row r="53" spans="1:10" x14ac:dyDescent="0.2">
      <c r="A53" s="23" t="s">
        <v>54</v>
      </c>
      <c r="B53" s="22" t="s">
        <v>55</v>
      </c>
      <c r="C53" s="22"/>
      <c r="E53" s="22"/>
      <c r="I53" s="118" t="s">
        <v>56</v>
      </c>
      <c r="J53" s="118"/>
    </row>
    <row r="54" spans="1:10" x14ac:dyDescent="0.2">
      <c r="A54" s="24"/>
      <c r="B54" s="25"/>
      <c r="C54" s="25"/>
      <c r="D54" s="25"/>
      <c r="E54" s="25"/>
      <c r="F54" s="24"/>
      <c r="G54" s="24"/>
      <c r="H54" s="24"/>
      <c r="I54" s="24"/>
      <c r="J54" s="24"/>
    </row>
    <row r="55" spans="1:10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</row>
  </sheetData>
  <mergeCells count="52">
    <mergeCell ref="I53:J53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7:C47"/>
    <mergeCell ref="I51:J51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A2:I2"/>
    <mergeCell ref="A3:A5"/>
    <mergeCell ref="C3:C5"/>
    <mergeCell ref="D3:D5"/>
    <mergeCell ref="E3:E5"/>
    <mergeCell ref="F3:F5"/>
    <mergeCell ref="G3:G5"/>
    <mergeCell ref="H3:H5"/>
    <mergeCell ref="I3:J3"/>
    <mergeCell ref="I4:J4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scale="7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E42F-11DC-4B0F-8733-0DAFC16AB41C}">
  <sheetPr>
    <pageSetUpPr fitToPage="1"/>
  </sheetPr>
  <dimension ref="A1:N56"/>
  <sheetViews>
    <sheetView topLeftCell="A25" workbookViewId="0">
      <selection activeCell="C47" sqref="C47"/>
    </sheetView>
  </sheetViews>
  <sheetFormatPr defaultRowHeight="12.75" x14ac:dyDescent="0.2"/>
  <cols>
    <col min="1" max="1" width="5.42578125" style="3" customWidth="1"/>
    <col min="2" max="2" width="31" style="3" customWidth="1"/>
    <col min="3" max="3" width="26.42578125" style="3" customWidth="1"/>
    <col min="4" max="4" width="16.7109375" style="3" hidden="1" customWidth="1"/>
    <col min="5" max="9" width="13.42578125" style="3" hidden="1" customWidth="1"/>
    <col min="10" max="10" width="18.5703125" style="3" customWidth="1"/>
    <col min="11" max="11" width="16.5703125" style="3" customWidth="1"/>
    <col min="12" max="256" width="9.140625" style="3"/>
    <col min="257" max="257" width="5.42578125" style="3" customWidth="1"/>
    <col min="258" max="258" width="31" style="3" customWidth="1"/>
    <col min="259" max="259" width="26.42578125" style="3" customWidth="1"/>
    <col min="260" max="265" width="0" style="3" hidden="1" customWidth="1"/>
    <col min="266" max="266" width="18.5703125" style="3" customWidth="1"/>
    <col min="267" max="267" width="16.5703125" style="3" customWidth="1"/>
    <col min="268" max="512" width="9.140625" style="3"/>
    <col min="513" max="513" width="5.42578125" style="3" customWidth="1"/>
    <col min="514" max="514" width="31" style="3" customWidth="1"/>
    <col min="515" max="515" width="26.42578125" style="3" customWidth="1"/>
    <col min="516" max="521" width="0" style="3" hidden="1" customWidth="1"/>
    <col min="522" max="522" width="18.5703125" style="3" customWidth="1"/>
    <col min="523" max="523" width="16.5703125" style="3" customWidth="1"/>
    <col min="524" max="768" width="9.140625" style="3"/>
    <col min="769" max="769" width="5.42578125" style="3" customWidth="1"/>
    <col min="770" max="770" width="31" style="3" customWidth="1"/>
    <col min="771" max="771" width="26.42578125" style="3" customWidth="1"/>
    <col min="772" max="777" width="0" style="3" hidden="1" customWidth="1"/>
    <col min="778" max="778" width="18.5703125" style="3" customWidth="1"/>
    <col min="779" max="779" width="16.5703125" style="3" customWidth="1"/>
    <col min="780" max="1024" width="9.140625" style="3"/>
    <col min="1025" max="1025" width="5.42578125" style="3" customWidth="1"/>
    <col min="1026" max="1026" width="31" style="3" customWidth="1"/>
    <col min="1027" max="1027" width="26.42578125" style="3" customWidth="1"/>
    <col min="1028" max="1033" width="0" style="3" hidden="1" customWidth="1"/>
    <col min="1034" max="1034" width="18.5703125" style="3" customWidth="1"/>
    <col min="1035" max="1035" width="16.5703125" style="3" customWidth="1"/>
    <col min="1036" max="1280" width="9.140625" style="3"/>
    <col min="1281" max="1281" width="5.42578125" style="3" customWidth="1"/>
    <col min="1282" max="1282" width="31" style="3" customWidth="1"/>
    <col min="1283" max="1283" width="26.42578125" style="3" customWidth="1"/>
    <col min="1284" max="1289" width="0" style="3" hidden="1" customWidth="1"/>
    <col min="1290" max="1290" width="18.5703125" style="3" customWidth="1"/>
    <col min="1291" max="1291" width="16.5703125" style="3" customWidth="1"/>
    <col min="1292" max="1536" width="9.140625" style="3"/>
    <col min="1537" max="1537" width="5.42578125" style="3" customWidth="1"/>
    <col min="1538" max="1538" width="31" style="3" customWidth="1"/>
    <col min="1539" max="1539" width="26.42578125" style="3" customWidth="1"/>
    <col min="1540" max="1545" width="0" style="3" hidden="1" customWidth="1"/>
    <col min="1546" max="1546" width="18.5703125" style="3" customWidth="1"/>
    <col min="1547" max="1547" width="16.5703125" style="3" customWidth="1"/>
    <col min="1548" max="1792" width="9.140625" style="3"/>
    <col min="1793" max="1793" width="5.42578125" style="3" customWidth="1"/>
    <col min="1794" max="1794" width="31" style="3" customWidth="1"/>
    <col min="1795" max="1795" width="26.42578125" style="3" customWidth="1"/>
    <col min="1796" max="1801" width="0" style="3" hidden="1" customWidth="1"/>
    <col min="1802" max="1802" width="18.5703125" style="3" customWidth="1"/>
    <col min="1803" max="1803" width="16.5703125" style="3" customWidth="1"/>
    <col min="1804" max="2048" width="9.140625" style="3"/>
    <col min="2049" max="2049" width="5.42578125" style="3" customWidth="1"/>
    <col min="2050" max="2050" width="31" style="3" customWidth="1"/>
    <col min="2051" max="2051" width="26.42578125" style="3" customWidth="1"/>
    <col min="2052" max="2057" width="0" style="3" hidden="1" customWidth="1"/>
    <col min="2058" max="2058" width="18.5703125" style="3" customWidth="1"/>
    <col min="2059" max="2059" width="16.5703125" style="3" customWidth="1"/>
    <col min="2060" max="2304" width="9.140625" style="3"/>
    <col min="2305" max="2305" width="5.42578125" style="3" customWidth="1"/>
    <col min="2306" max="2306" width="31" style="3" customWidth="1"/>
    <col min="2307" max="2307" width="26.42578125" style="3" customWidth="1"/>
    <col min="2308" max="2313" width="0" style="3" hidden="1" customWidth="1"/>
    <col min="2314" max="2314" width="18.5703125" style="3" customWidth="1"/>
    <col min="2315" max="2315" width="16.5703125" style="3" customWidth="1"/>
    <col min="2316" max="2560" width="9.140625" style="3"/>
    <col min="2561" max="2561" width="5.42578125" style="3" customWidth="1"/>
    <col min="2562" max="2562" width="31" style="3" customWidth="1"/>
    <col min="2563" max="2563" width="26.42578125" style="3" customWidth="1"/>
    <col min="2564" max="2569" width="0" style="3" hidden="1" customWidth="1"/>
    <col min="2570" max="2570" width="18.5703125" style="3" customWidth="1"/>
    <col min="2571" max="2571" width="16.5703125" style="3" customWidth="1"/>
    <col min="2572" max="2816" width="9.140625" style="3"/>
    <col min="2817" max="2817" width="5.42578125" style="3" customWidth="1"/>
    <col min="2818" max="2818" width="31" style="3" customWidth="1"/>
    <col min="2819" max="2819" width="26.42578125" style="3" customWidth="1"/>
    <col min="2820" max="2825" width="0" style="3" hidden="1" customWidth="1"/>
    <col min="2826" max="2826" width="18.5703125" style="3" customWidth="1"/>
    <col min="2827" max="2827" width="16.5703125" style="3" customWidth="1"/>
    <col min="2828" max="3072" width="9.140625" style="3"/>
    <col min="3073" max="3073" width="5.42578125" style="3" customWidth="1"/>
    <col min="3074" max="3074" width="31" style="3" customWidth="1"/>
    <col min="3075" max="3075" width="26.42578125" style="3" customWidth="1"/>
    <col min="3076" max="3081" width="0" style="3" hidden="1" customWidth="1"/>
    <col min="3082" max="3082" width="18.5703125" style="3" customWidth="1"/>
    <col min="3083" max="3083" width="16.5703125" style="3" customWidth="1"/>
    <col min="3084" max="3328" width="9.140625" style="3"/>
    <col min="3329" max="3329" width="5.42578125" style="3" customWidth="1"/>
    <col min="3330" max="3330" width="31" style="3" customWidth="1"/>
    <col min="3331" max="3331" width="26.42578125" style="3" customWidth="1"/>
    <col min="3332" max="3337" width="0" style="3" hidden="1" customWidth="1"/>
    <col min="3338" max="3338" width="18.5703125" style="3" customWidth="1"/>
    <col min="3339" max="3339" width="16.5703125" style="3" customWidth="1"/>
    <col min="3340" max="3584" width="9.140625" style="3"/>
    <col min="3585" max="3585" width="5.42578125" style="3" customWidth="1"/>
    <col min="3586" max="3586" width="31" style="3" customWidth="1"/>
    <col min="3587" max="3587" width="26.42578125" style="3" customWidth="1"/>
    <col min="3588" max="3593" width="0" style="3" hidden="1" customWidth="1"/>
    <col min="3594" max="3594" width="18.5703125" style="3" customWidth="1"/>
    <col min="3595" max="3595" width="16.5703125" style="3" customWidth="1"/>
    <col min="3596" max="3840" width="9.140625" style="3"/>
    <col min="3841" max="3841" width="5.42578125" style="3" customWidth="1"/>
    <col min="3842" max="3842" width="31" style="3" customWidth="1"/>
    <col min="3843" max="3843" width="26.42578125" style="3" customWidth="1"/>
    <col min="3844" max="3849" width="0" style="3" hidden="1" customWidth="1"/>
    <col min="3850" max="3850" width="18.5703125" style="3" customWidth="1"/>
    <col min="3851" max="3851" width="16.5703125" style="3" customWidth="1"/>
    <col min="3852" max="4096" width="9.140625" style="3"/>
    <col min="4097" max="4097" width="5.42578125" style="3" customWidth="1"/>
    <col min="4098" max="4098" width="31" style="3" customWidth="1"/>
    <col min="4099" max="4099" width="26.42578125" style="3" customWidth="1"/>
    <col min="4100" max="4105" width="0" style="3" hidden="1" customWidth="1"/>
    <col min="4106" max="4106" width="18.5703125" style="3" customWidth="1"/>
    <col min="4107" max="4107" width="16.5703125" style="3" customWidth="1"/>
    <col min="4108" max="4352" width="9.140625" style="3"/>
    <col min="4353" max="4353" width="5.42578125" style="3" customWidth="1"/>
    <col min="4354" max="4354" width="31" style="3" customWidth="1"/>
    <col min="4355" max="4355" width="26.42578125" style="3" customWidth="1"/>
    <col min="4356" max="4361" width="0" style="3" hidden="1" customWidth="1"/>
    <col min="4362" max="4362" width="18.5703125" style="3" customWidth="1"/>
    <col min="4363" max="4363" width="16.5703125" style="3" customWidth="1"/>
    <col min="4364" max="4608" width="9.140625" style="3"/>
    <col min="4609" max="4609" width="5.42578125" style="3" customWidth="1"/>
    <col min="4610" max="4610" width="31" style="3" customWidth="1"/>
    <col min="4611" max="4611" width="26.42578125" style="3" customWidth="1"/>
    <col min="4612" max="4617" width="0" style="3" hidden="1" customWidth="1"/>
    <col min="4618" max="4618" width="18.5703125" style="3" customWidth="1"/>
    <col min="4619" max="4619" width="16.5703125" style="3" customWidth="1"/>
    <col min="4620" max="4864" width="9.140625" style="3"/>
    <col min="4865" max="4865" width="5.42578125" style="3" customWidth="1"/>
    <col min="4866" max="4866" width="31" style="3" customWidth="1"/>
    <col min="4867" max="4867" width="26.42578125" style="3" customWidth="1"/>
    <col min="4868" max="4873" width="0" style="3" hidden="1" customWidth="1"/>
    <col min="4874" max="4874" width="18.5703125" style="3" customWidth="1"/>
    <col min="4875" max="4875" width="16.5703125" style="3" customWidth="1"/>
    <col min="4876" max="5120" width="9.140625" style="3"/>
    <col min="5121" max="5121" width="5.42578125" style="3" customWidth="1"/>
    <col min="5122" max="5122" width="31" style="3" customWidth="1"/>
    <col min="5123" max="5123" width="26.42578125" style="3" customWidth="1"/>
    <col min="5124" max="5129" width="0" style="3" hidden="1" customWidth="1"/>
    <col min="5130" max="5130" width="18.5703125" style="3" customWidth="1"/>
    <col min="5131" max="5131" width="16.5703125" style="3" customWidth="1"/>
    <col min="5132" max="5376" width="9.140625" style="3"/>
    <col min="5377" max="5377" width="5.42578125" style="3" customWidth="1"/>
    <col min="5378" max="5378" width="31" style="3" customWidth="1"/>
    <col min="5379" max="5379" width="26.42578125" style="3" customWidth="1"/>
    <col min="5380" max="5385" width="0" style="3" hidden="1" customWidth="1"/>
    <col min="5386" max="5386" width="18.5703125" style="3" customWidth="1"/>
    <col min="5387" max="5387" width="16.5703125" style="3" customWidth="1"/>
    <col min="5388" max="5632" width="9.140625" style="3"/>
    <col min="5633" max="5633" width="5.42578125" style="3" customWidth="1"/>
    <col min="5634" max="5634" width="31" style="3" customWidth="1"/>
    <col min="5635" max="5635" width="26.42578125" style="3" customWidth="1"/>
    <col min="5636" max="5641" width="0" style="3" hidden="1" customWidth="1"/>
    <col min="5642" max="5642" width="18.5703125" style="3" customWidth="1"/>
    <col min="5643" max="5643" width="16.5703125" style="3" customWidth="1"/>
    <col min="5644" max="5888" width="9.140625" style="3"/>
    <col min="5889" max="5889" width="5.42578125" style="3" customWidth="1"/>
    <col min="5890" max="5890" width="31" style="3" customWidth="1"/>
    <col min="5891" max="5891" width="26.42578125" style="3" customWidth="1"/>
    <col min="5892" max="5897" width="0" style="3" hidden="1" customWidth="1"/>
    <col min="5898" max="5898" width="18.5703125" style="3" customWidth="1"/>
    <col min="5899" max="5899" width="16.5703125" style="3" customWidth="1"/>
    <col min="5900" max="6144" width="9.140625" style="3"/>
    <col min="6145" max="6145" width="5.42578125" style="3" customWidth="1"/>
    <col min="6146" max="6146" width="31" style="3" customWidth="1"/>
    <col min="6147" max="6147" width="26.42578125" style="3" customWidth="1"/>
    <col min="6148" max="6153" width="0" style="3" hidden="1" customWidth="1"/>
    <col min="6154" max="6154" width="18.5703125" style="3" customWidth="1"/>
    <col min="6155" max="6155" width="16.5703125" style="3" customWidth="1"/>
    <col min="6156" max="6400" width="9.140625" style="3"/>
    <col min="6401" max="6401" width="5.42578125" style="3" customWidth="1"/>
    <col min="6402" max="6402" width="31" style="3" customWidth="1"/>
    <col min="6403" max="6403" width="26.42578125" style="3" customWidth="1"/>
    <col min="6404" max="6409" width="0" style="3" hidden="1" customWidth="1"/>
    <col min="6410" max="6410" width="18.5703125" style="3" customWidth="1"/>
    <col min="6411" max="6411" width="16.5703125" style="3" customWidth="1"/>
    <col min="6412" max="6656" width="9.140625" style="3"/>
    <col min="6657" max="6657" width="5.42578125" style="3" customWidth="1"/>
    <col min="6658" max="6658" width="31" style="3" customWidth="1"/>
    <col min="6659" max="6659" width="26.42578125" style="3" customWidth="1"/>
    <col min="6660" max="6665" width="0" style="3" hidden="1" customWidth="1"/>
    <col min="6666" max="6666" width="18.5703125" style="3" customWidth="1"/>
    <col min="6667" max="6667" width="16.5703125" style="3" customWidth="1"/>
    <col min="6668" max="6912" width="9.140625" style="3"/>
    <col min="6913" max="6913" width="5.42578125" style="3" customWidth="1"/>
    <col min="6914" max="6914" width="31" style="3" customWidth="1"/>
    <col min="6915" max="6915" width="26.42578125" style="3" customWidth="1"/>
    <col min="6916" max="6921" width="0" style="3" hidden="1" customWidth="1"/>
    <col min="6922" max="6922" width="18.5703125" style="3" customWidth="1"/>
    <col min="6923" max="6923" width="16.5703125" style="3" customWidth="1"/>
    <col min="6924" max="7168" width="9.140625" style="3"/>
    <col min="7169" max="7169" width="5.42578125" style="3" customWidth="1"/>
    <col min="7170" max="7170" width="31" style="3" customWidth="1"/>
    <col min="7171" max="7171" width="26.42578125" style="3" customWidth="1"/>
    <col min="7172" max="7177" width="0" style="3" hidden="1" customWidth="1"/>
    <col min="7178" max="7178" width="18.5703125" style="3" customWidth="1"/>
    <col min="7179" max="7179" width="16.5703125" style="3" customWidth="1"/>
    <col min="7180" max="7424" width="9.140625" style="3"/>
    <col min="7425" max="7425" width="5.42578125" style="3" customWidth="1"/>
    <col min="7426" max="7426" width="31" style="3" customWidth="1"/>
    <col min="7427" max="7427" width="26.42578125" style="3" customWidth="1"/>
    <col min="7428" max="7433" width="0" style="3" hidden="1" customWidth="1"/>
    <col min="7434" max="7434" width="18.5703125" style="3" customWidth="1"/>
    <col min="7435" max="7435" width="16.5703125" style="3" customWidth="1"/>
    <col min="7436" max="7680" width="9.140625" style="3"/>
    <col min="7681" max="7681" width="5.42578125" style="3" customWidth="1"/>
    <col min="7682" max="7682" width="31" style="3" customWidth="1"/>
    <col min="7683" max="7683" width="26.42578125" style="3" customWidth="1"/>
    <col min="7684" max="7689" width="0" style="3" hidden="1" customWidth="1"/>
    <col min="7690" max="7690" width="18.5703125" style="3" customWidth="1"/>
    <col min="7691" max="7691" width="16.5703125" style="3" customWidth="1"/>
    <col min="7692" max="7936" width="9.140625" style="3"/>
    <col min="7937" max="7937" width="5.42578125" style="3" customWidth="1"/>
    <col min="7938" max="7938" width="31" style="3" customWidth="1"/>
    <col min="7939" max="7939" width="26.42578125" style="3" customWidth="1"/>
    <col min="7940" max="7945" width="0" style="3" hidden="1" customWidth="1"/>
    <col min="7946" max="7946" width="18.5703125" style="3" customWidth="1"/>
    <col min="7947" max="7947" width="16.5703125" style="3" customWidth="1"/>
    <col min="7948" max="8192" width="9.140625" style="3"/>
    <col min="8193" max="8193" width="5.42578125" style="3" customWidth="1"/>
    <col min="8194" max="8194" width="31" style="3" customWidth="1"/>
    <col min="8195" max="8195" width="26.42578125" style="3" customWidth="1"/>
    <col min="8196" max="8201" width="0" style="3" hidden="1" customWidth="1"/>
    <col min="8202" max="8202" width="18.5703125" style="3" customWidth="1"/>
    <col min="8203" max="8203" width="16.5703125" style="3" customWidth="1"/>
    <col min="8204" max="8448" width="9.140625" style="3"/>
    <col min="8449" max="8449" width="5.42578125" style="3" customWidth="1"/>
    <col min="8450" max="8450" width="31" style="3" customWidth="1"/>
    <col min="8451" max="8451" width="26.42578125" style="3" customWidth="1"/>
    <col min="8452" max="8457" width="0" style="3" hidden="1" customWidth="1"/>
    <col min="8458" max="8458" width="18.5703125" style="3" customWidth="1"/>
    <col min="8459" max="8459" width="16.5703125" style="3" customWidth="1"/>
    <col min="8460" max="8704" width="9.140625" style="3"/>
    <col min="8705" max="8705" width="5.42578125" style="3" customWidth="1"/>
    <col min="8706" max="8706" width="31" style="3" customWidth="1"/>
    <col min="8707" max="8707" width="26.42578125" style="3" customWidth="1"/>
    <col min="8708" max="8713" width="0" style="3" hidden="1" customWidth="1"/>
    <col min="8714" max="8714" width="18.5703125" style="3" customWidth="1"/>
    <col min="8715" max="8715" width="16.5703125" style="3" customWidth="1"/>
    <col min="8716" max="8960" width="9.140625" style="3"/>
    <col min="8961" max="8961" width="5.42578125" style="3" customWidth="1"/>
    <col min="8962" max="8962" width="31" style="3" customWidth="1"/>
    <col min="8963" max="8963" width="26.42578125" style="3" customWidth="1"/>
    <col min="8964" max="8969" width="0" style="3" hidden="1" customWidth="1"/>
    <col min="8970" max="8970" width="18.5703125" style="3" customWidth="1"/>
    <col min="8971" max="8971" width="16.5703125" style="3" customWidth="1"/>
    <col min="8972" max="9216" width="9.140625" style="3"/>
    <col min="9217" max="9217" width="5.42578125" style="3" customWidth="1"/>
    <col min="9218" max="9218" width="31" style="3" customWidth="1"/>
    <col min="9219" max="9219" width="26.42578125" style="3" customWidth="1"/>
    <col min="9220" max="9225" width="0" style="3" hidden="1" customWidth="1"/>
    <col min="9226" max="9226" width="18.5703125" style="3" customWidth="1"/>
    <col min="9227" max="9227" width="16.5703125" style="3" customWidth="1"/>
    <col min="9228" max="9472" width="9.140625" style="3"/>
    <col min="9473" max="9473" width="5.42578125" style="3" customWidth="1"/>
    <col min="9474" max="9474" width="31" style="3" customWidth="1"/>
    <col min="9475" max="9475" width="26.42578125" style="3" customWidth="1"/>
    <col min="9476" max="9481" width="0" style="3" hidden="1" customWidth="1"/>
    <col min="9482" max="9482" width="18.5703125" style="3" customWidth="1"/>
    <col min="9483" max="9483" width="16.5703125" style="3" customWidth="1"/>
    <col min="9484" max="9728" width="9.140625" style="3"/>
    <col min="9729" max="9729" width="5.42578125" style="3" customWidth="1"/>
    <col min="9730" max="9730" width="31" style="3" customWidth="1"/>
    <col min="9731" max="9731" width="26.42578125" style="3" customWidth="1"/>
    <col min="9732" max="9737" width="0" style="3" hidden="1" customWidth="1"/>
    <col min="9738" max="9738" width="18.5703125" style="3" customWidth="1"/>
    <col min="9739" max="9739" width="16.5703125" style="3" customWidth="1"/>
    <col min="9740" max="9984" width="9.140625" style="3"/>
    <col min="9985" max="9985" width="5.42578125" style="3" customWidth="1"/>
    <col min="9986" max="9986" width="31" style="3" customWidth="1"/>
    <col min="9987" max="9987" width="26.42578125" style="3" customWidth="1"/>
    <col min="9988" max="9993" width="0" style="3" hidden="1" customWidth="1"/>
    <col min="9994" max="9994" width="18.5703125" style="3" customWidth="1"/>
    <col min="9995" max="9995" width="16.5703125" style="3" customWidth="1"/>
    <col min="9996" max="10240" width="9.140625" style="3"/>
    <col min="10241" max="10241" width="5.42578125" style="3" customWidth="1"/>
    <col min="10242" max="10242" width="31" style="3" customWidth="1"/>
    <col min="10243" max="10243" width="26.42578125" style="3" customWidth="1"/>
    <col min="10244" max="10249" width="0" style="3" hidden="1" customWidth="1"/>
    <col min="10250" max="10250" width="18.5703125" style="3" customWidth="1"/>
    <col min="10251" max="10251" width="16.5703125" style="3" customWidth="1"/>
    <col min="10252" max="10496" width="9.140625" style="3"/>
    <col min="10497" max="10497" width="5.42578125" style="3" customWidth="1"/>
    <col min="10498" max="10498" width="31" style="3" customWidth="1"/>
    <col min="10499" max="10499" width="26.42578125" style="3" customWidth="1"/>
    <col min="10500" max="10505" width="0" style="3" hidden="1" customWidth="1"/>
    <col min="10506" max="10506" width="18.5703125" style="3" customWidth="1"/>
    <col min="10507" max="10507" width="16.5703125" style="3" customWidth="1"/>
    <col min="10508" max="10752" width="9.140625" style="3"/>
    <col min="10753" max="10753" width="5.42578125" style="3" customWidth="1"/>
    <col min="10754" max="10754" width="31" style="3" customWidth="1"/>
    <col min="10755" max="10755" width="26.42578125" style="3" customWidth="1"/>
    <col min="10756" max="10761" width="0" style="3" hidden="1" customWidth="1"/>
    <col min="10762" max="10762" width="18.5703125" style="3" customWidth="1"/>
    <col min="10763" max="10763" width="16.5703125" style="3" customWidth="1"/>
    <col min="10764" max="11008" width="9.140625" style="3"/>
    <col min="11009" max="11009" width="5.42578125" style="3" customWidth="1"/>
    <col min="11010" max="11010" width="31" style="3" customWidth="1"/>
    <col min="11011" max="11011" width="26.42578125" style="3" customWidth="1"/>
    <col min="11012" max="11017" width="0" style="3" hidden="1" customWidth="1"/>
    <col min="11018" max="11018" width="18.5703125" style="3" customWidth="1"/>
    <col min="11019" max="11019" width="16.5703125" style="3" customWidth="1"/>
    <col min="11020" max="11264" width="9.140625" style="3"/>
    <col min="11265" max="11265" width="5.42578125" style="3" customWidth="1"/>
    <col min="11266" max="11266" width="31" style="3" customWidth="1"/>
    <col min="11267" max="11267" width="26.42578125" style="3" customWidth="1"/>
    <col min="11268" max="11273" width="0" style="3" hidden="1" customWidth="1"/>
    <col min="11274" max="11274" width="18.5703125" style="3" customWidth="1"/>
    <col min="11275" max="11275" width="16.5703125" style="3" customWidth="1"/>
    <col min="11276" max="11520" width="9.140625" style="3"/>
    <col min="11521" max="11521" width="5.42578125" style="3" customWidth="1"/>
    <col min="11522" max="11522" width="31" style="3" customWidth="1"/>
    <col min="11523" max="11523" width="26.42578125" style="3" customWidth="1"/>
    <col min="11524" max="11529" width="0" style="3" hidden="1" customWidth="1"/>
    <col min="11530" max="11530" width="18.5703125" style="3" customWidth="1"/>
    <col min="11531" max="11531" width="16.5703125" style="3" customWidth="1"/>
    <col min="11532" max="11776" width="9.140625" style="3"/>
    <col min="11777" max="11777" width="5.42578125" style="3" customWidth="1"/>
    <col min="11778" max="11778" width="31" style="3" customWidth="1"/>
    <col min="11779" max="11779" width="26.42578125" style="3" customWidth="1"/>
    <col min="11780" max="11785" width="0" style="3" hidden="1" customWidth="1"/>
    <col min="11786" max="11786" width="18.5703125" style="3" customWidth="1"/>
    <col min="11787" max="11787" width="16.5703125" style="3" customWidth="1"/>
    <col min="11788" max="12032" width="9.140625" style="3"/>
    <col min="12033" max="12033" width="5.42578125" style="3" customWidth="1"/>
    <col min="12034" max="12034" width="31" style="3" customWidth="1"/>
    <col min="12035" max="12035" width="26.42578125" style="3" customWidth="1"/>
    <col min="12036" max="12041" width="0" style="3" hidden="1" customWidth="1"/>
    <col min="12042" max="12042" width="18.5703125" style="3" customWidth="1"/>
    <col min="12043" max="12043" width="16.5703125" style="3" customWidth="1"/>
    <col min="12044" max="12288" width="9.140625" style="3"/>
    <col min="12289" max="12289" width="5.42578125" style="3" customWidth="1"/>
    <col min="12290" max="12290" width="31" style="3" customWidth="1"/>
    <col min="12291" max="12291" width="26.42578125" style="3" customWidth="1"/>
    <col min="12292" max="12297" width="0" style="3" hidden="1" customWidth="1"/>
    <col min="12298" max="12298" width="18.5703125" style="3" customWidth="1"/>
    <col min="12299" max="12299" width="16.5703125" style="3" customWidth="1"/>
    <col min="12300" max="12544" width="9.140625" style="3"/>
    <col min="12545" max="12545" width="5.42578125" style="3" customWidth="1"/>
    <col min="12546" max="12546" width="31" style="3" customWidth="1"/>
    <col min="12547" max="12547" width="26.42578125" style="3" customWidth="1"/>
    <col min="12548" max="12553" width="0" style="3" hidden="1" customWidth="1"/>
    <col min="12554" max="12554" width="18.5703125" style="3" customWidth="1"/>
    <col min="12555" max="12555" width="16.5703125" style="3" customWidth="1"/>
    <col min="12556" max="12800" width="9.140625" style="3"/>
    <col min="12801" max="12801" width="5.42578125" style="3" customWidth="1"/>
    <col min="12802" max="12802" width="31" style="3" customWidth="1"/>
    <col min="12803" max="12803" width="26.42578125" style="3" customWidth="1"/>
    <col min="12804" max="12809" width="0" style="3" hidden="1" customWidth="1"/>
    <col min="12810" max="12810" width="18.5703125" style="3" customWidth="1"/>
    <col min="12811" max="12811" width="16.5703125" style="3" customWidth="1"/>
    <col min="12812" max="13056" width="9.140625" style="3"/>
    <col min="13057" max="13057" width="5.42578125" style="3" customWidth="1"/>
    <col min="13058" max="13058" width="31" style="3" customWidth="1"/>
    <col min="13059" max="13059" width="26.42578125" style="3" customWidth="1"/>
    <col min="13060" max="13065" width="0" style="3" hidden="1" customWidth="1"/>
    <col min="13066" max="13066" width="18.5703125" style="3" customWidth="1"/>
    <col min="13067" max="13067" width="16.5703125" style="3" customWidth="1"/>
    <col min="13068" max="13312" width="9.140625" style="3"/>
    <col min="13313" max="13313" width="5.42578125" style="3" customWidth="1"/>
    <col min="13314" max="13314" width="31" style="3" customWidth="1"/>
    <col min="13315" max="13315" width="26.42578125" style="3" customWidth="1"/>
    <col min="13316" max="13321" width="0" style="3" hidden="1" customWidth="1"/>
    <col min="13322" max="13322" width="18.5703125" style="3" customWidth="1"/>
    <col min="13323" max="13323" width="16.5703125" style="3" customWidth="1"/>
    <col min="13324" max="13568" width="9.140625" style="3"/>
    <col min="13569" max="13569" width="5.42578125" style="3" customWidth="1"/>
    <col min="13570" max="13570" width="31" style="3" customWidth="1"/>
    <col min="13571" max="13571" width="26.42578125" style="3" customWidth="1"/>
    <col min="13572" max="13577" width="0" style="3" hidden="1" customWidth="1"/>
    <col min="13578" max="13578" width="18.5703125" style="3" customWidth="1"/>
    <col min="13579" max="13579" width="16.5703125" style="3" customWidth="1"/>
    <col min="13580" max="13824" width="9.140625" style="3"/>
    <col min="13825" max="13825" width="5.42578125" style="3" customWidth="1"/>
    <col min="13826" max="13826" width="31" style="3" customWidth="1"/>
    <col min="13827" max="13827" width="26.42578125" style="3" customWidth="1"/>
    <col min="13828" max="13833" width="0" style="3" hidden="1" customWidth="1"/>
    <col min="13834" max="13834" width="18.5703125" style="3" customWidth="1"/>
    <col min="13835" max="13835" width="16.5703125" style="3" customWidth="1"/>
    <col min="13836" max="14080" width="9.140625" style="3"/>
    <col min="14081" max="14081" width="5.42578125" style="3" customWidth="1"/>
    <col min="14082" max="14082" width="31" style="3" customWidth="1"/>
    <col min="14083" max="14083" width="26.42578125" style="3" customWidth="1"/>
    <col min="14084" max="14089" width="0" style="3" hidden="1" customWidth="1"/>
    <col min="14090" max="14090" width="18.5703125" style="3" customWidth="1"/>
    <col min="14091" max="14091" width="16.5703125" style="3" customWidth="1"/>
    <col min="14092" max="14336" width="9.140625" style="3"/>
    <col min="14337" max="14337" width="5.42578125" style="3" customWidth="1"/>
    <col min="14338" max="14338" width="31" style="3" customWidth="1"/>
    <col min="14339" max="14339" width="26.42578125" style="3" customWidth="1"/>
    <col min="14340" max="14345" width="0" style="3" hidden="1" customWidth="1"/>
    <col min="14346" max="14346" width="18.5703125" style="3" customWidth="1"/>
    <col min="14347" max="14347" width="16.5703125" style="3" customWidth="1"/>
    <col min="14348" max="14592" width="9.140625" style="3"/>
    <col min="14593" max="14593" width="5.42578125" style="3" customWidth="1"/>
    <col min="14594" max="14594" width="31" style="3" customWidth="1"/>
    <col min="14595" max="14595" width="26.42578125" style="3" customWidth="1"/>
    <col min="14596" max="14601" width="0" style="3" hidden="1" customWidth="1"/>
    <col min="14602" max="14602" width="18.5703125" style="3" customWidth="1"/>
    <col min="14603" max="14603" width="16.5703125" style="3" customWidth="1"/>
    <col min="14604" max="14848" width="9.140625" style="3"/>
    <col min="14849" max="14849" width="5.42578125" style="3" customWidth="1"/>
    <col min="14850" max="14850" width="31" style="3" customWidth="1"/>
    <col min="14851" max="14851" width="26.42578125" style="3" customWidth="1"/>
    <col min="14852" max="14857" width="0" style="3" hidden="1" customWidth="1"/>
    <col min="14858" max="14858" width="18.5703125" style="3" customWidth="1"/>
    <col min="14859" max="14859" width="16.5703125" style="3" customWidth="1"/>
    <col min="14860" max="15104" width="9.140625" style="3"/>
    <col min="15105" max="15105" width="5.42578125" style="3" customWidth="1"/>
    <col min="15106" max="15106" width="31" style="3" customWidth="1"/>
    <col min="15107" max="15107" width="26.42578125" style="3" customWidth="1"/>
    <col min="15108" max="15113" width="0" style="3" hidden="1" customWidth="1"/>
    <col min="15114" max="15114" width="18.5703125" style="3" customWidth="1"/>
    <col min="15115" max="15115" width="16.5703125" style="3" customWidth="1"/>
    <col min="15116" max="15360" width="9.140625" style="3"/>
    <col min="15361" max="15361" width="5.42578125" style="3" customWidth="1"/>
    <col min="15362" max="15362" width="31" style="3" customWidth="1"/>
    <col min="15363" max="15363" width="26.42578125" style="3" customWidth="1"/>
    <col min="15364" max="15369" width="0" style="3" hidden="1" customWidth="1"/>
    <col min="15370" max="15370" width="18.5703125" style="3" customWidth="1"/>
    <col min="15371" max="15371" width="16.5703125" style="3" customWidth="1"/>
    <col min="15372" max="15616" width="9.140625" style="3"/>
    <col min="15617" max="15617" width="5.42578125" style="3" customWidth="1"/>
    <col min="15618" max="15618" width="31" style="3" customWidth="1"/>
    <col min="15619" max="15619" width="26.42578125" style="3" customWidth="1"/>
    <col min="15620" max="15625" width="0" style="3" hidden="1" customWidth="1"/>
    <col min="15626" max="15626" width="18.5703125" style="3" customWidth="1"/>
    <col min="15627" max="15627" width="16.5703125" style="3" customWidth="1"/>
    <col min="15628" max="15872" width="9.140625" style="3"/>
    <col min="15873" max="15873" width="5.42578125" style="3" customWidth="1"/>
    <col min="15874" max="15874" width="31" style="3" customWidth="1"/>
    <col min="15875" max="15875" width="26.42578125" style="3" customWidth="1"/>
    <col min="15876" max="15881" width="0" style="3" hidden="1" customWidth="1"/>
    <col min="15882" max="15882" width="18.5703125" style="3" customWidth="1"/>
    <col min="15883" max="15883" width="16.5703125" style="3" customWidth="1"/>
    <col min="15884" max="16128" width="9.140625" style="3"/>
    <col min="16129" max="16129" width="5.42578125" style="3" customWidth="1"/>
    <col min="16130" max="16130" width="31" style="3" customWidth="1"/>
    <col min="16131" max="16131" width="26.42578125" style="3" customWidth="1"/>
    <col min="16132" max="16137" width="0" style="3" hidden="1" customWidth="1"/>
    <col min="16138" max="16138" width="18.5703125" style="3" customWidth="1"/>
    <col min="16139" max="16139" width="16.5703125" style="3" customWidth="1"/>
    <col min="16140" max="16384" width="9.140625" style="3"/>
  </cols>
  <sheetData>
    <row r="1" spans="1:11" s="27" customFormat="1" ht="24" customHeight="1" thickBo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1" ht="21" customHeight="1" x14ac:dyDescent="0.2">
      <c r="A2" s="137" t="s">
        <v>57</v>
      </c>
      <c r="B2" s="138"/>
      <c r="C2" s="139" t="s">
        <v>58</v>
      </c>
      <c r="D2" s="121" t="s">
        <v>59</v>
      </c>
      <c r="E2" s="121" t="s">
        <v>60</v>
      </c>
      <c r="F2" s="121" t="s">
        <v>4</v>
      </c>
      <c r="G2" s="121" t="s">
        <v>5</v>
      </c>
      <c r="H2" s="121" t="s">
        <v>6</v>
      </c>
      <c r="I2" s="123" t="s">
        <v>61</v>
      </c>
      <c r="J2" s="125" t="s">
        <v>62</v>
      </c>
      <c r="K2" s="126"/>
    </row>
    <row r="3" spans="1:11" ht="87" customHeight="1" x14ac:dyDescent="0.2">
      <c r="A3" s="127" t="s">
        <v>63</v>
      </c>
      <c r="B3" s="128"/>
      <c r="C3" s="133"/>
      <c r="D3" s="122"/>
      <c r="E3" s="122"/>
      <c r="F3" s="122"/>
      <c r="G3" s="140"/>
      <c r="H3" s="122"/>
      <c r="I3" s="124"/>
      <c r="J3" s="129" t="s">
        <v>64</v>
      </c>
      <c r="K3" s="130"/>
    </row>
    <row r="4" spans="1:11" ht="17.25" customHeight="1" x14ac:dyDescent="0.2">
      <c r="A4" s="131" t="s">
        <v>65</v>
      </c>
      <c r="B4" s="132"/>
      <c r="C4" s="133" t="s">
        <v>201</v>
      </c>
      <c r="D4" s="135" t="s">
        <v>12</v>
      </c>
      <c r="E4" s="135" t="s">
        <v>12</v>
      </c>
      <c r="F4" s="135" t="s">
        <v>12</v>
      </c>
      <c r="G4" s="135" t="s">
        <v>12</v>
      </c>
      <c r="H4" s="135" t="s">
        <v>12</v>
      </c>
      <c r="I4" s="142" t="s">
        <v>12</v>
      </c>
      <c r="J4" s="129"/>
      <c r="K4" s="130"/>
    </row>
    <row r="5" spans="1:11" ht="15.75" customHeight="1" thickBot="1" x14ac:dyDescent="0.25">
      <c r="A5" s="144" t="s">
        <v>66</v>
      </c>
      <c r="B5" s="145"/>
      <c r="C5" s="134"/>
      <c r="D5" s="136"/>
      <c r="E5" s="136"/>
      <c r="F5" s="136"/>
      <c r="G5" s="136"/>
      <c r="H5" s="136"/>
      <c r="I5" s="143"/>
      <c r="J5" s="129"/>
      <c r="K5" s="130"/>
    </row>
    <row r="6" spans="1:11" ht="30.6" customHeight="1" thickBot="1" x14ac:dyDescent="0.25">
      <c r="A6" s="28"/>
      <c r="B6" s="146"/>
      <c r="C6" s="147"/>
      <c r="D6" s="29"/>
      <c r="E6" s="29"/>
      <c r="F6" s="29"/>
      <c r="G6" s="29"/>
      <c r="H6" s="29"/>
      <c r="I6" s="30"/>
      <c r="J6" s="31" t="s">
        <v>67</v>
      </c>
      <c r="K6" s="31" t="s">
        <v>14</v>
      </c>
    </row>
    <row r="7" spans="1:11" ht="23.25" customHeight="1" x14ac:dyDescent="0.2">
      <c r="A7" s="32" t="s">
        <v>68</v>
      </c>
      <c r="B7" s="148" t="s">
        <v>69</v>
      </c>
      <c r="C7" s="149"/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4">
        <v>410742680.06999999</v>
      </c>
      <c r="K7" s="34">
        <v>499474226.89999998</v>
      </c>
    </row>
    <row r="8" spans="1:11" ht="21.75" customHeight="1" x14ac:dyDescent="0.2">
      <c r="A8" s="35" t="s">
        <v>70</v>
      </c>
      <c r="B8" s="150" t="s">
        <v>71</v>
      </c>
      <c r="C8" s="150"/>
      <c r="D8" s="36">
        <f t="shared" ref="D8:I8" si="0">SUM(D9:D18)</f>
        <v>36814.42</v>
      </c>
      <c r="E8" s="36">
        <f t="shared" si="0"/>
        <v>523708.52</v>
      </c>
      <c r="F8" s="36">
        <f t="shared" si="0"/>
        <v>7916.48</v>
      </c>
      <c r="G8" s="36">
        <f t="shared" si="0"/>
        <v>233881.09</v>
      </c>
      <c r="H8" s="36">
        <f t="shared" si="0"/>
        <v>26137.5</v>
      </c>
      <c r="I8" s="36">
        <f t="shared" si="0"/>
        <v>192</v>
      </c>
      <c r="J8" s="37">
        <f>SUM(J9:J18)</f>
        <v>470269105.24000001</v>
      </c>
      <c r="K8" s="37">
        <f>SUM(K9:K18)</f>
        <v>477592009.89000005</v>
      </c>
    </row>
    <row r="9" spans="1:11" ht="12.75" customHeight="1" x14ac:dyDescent="0.2">
      <c r="A9" s="38" t="s">
        <v>72</v>
      </c>
      <c r="B9" s="141" t="s">
        <v>73</v>
      </c>
      <c r="C9" s="141"/>
      <c r="D9" s="39"/>
      <c r="E9" s="39"/>
      <c r="F9" s="39"/>
      <c r="G9" s="39"/>
      <c r="H9" s="39"/>
      <c r="I9" s="39"/>
      <c r="J9" s="37">
        <f>SUM(D9+E9+F9+G9+H9+I9)</f>
        <v>0</v>
      </c>
      <c r="K9" s="37">
        <v>0</v>
      </c>
    </row>
    <row r="10" spans="1:11" ht="12.75" customHeight="1" x14ac:dyDescent="0.2">
      <c r="A10" s="38" t="s">
        <v>74</v>
      </c>
      <c r="B10" s="141" t="s">
        <v>75</v>
      </c>
      <c r="C10" s="141"/>
      <c r="D10" s="39">
        <v>36814.42</v>
      </c>
      <c r="E10" s="39">
        <v>523708.52</v>
      </c>
      <c r="F10" s="39">
        <v>7916.48</v>
      </c>
      <c r="G10" s="39">
        <v>233881.09</v>
      </c>
      <c r="H10" s="39">
        <v>26137.5</v>
      </c>
      <c r="I10" s="39">
        <v>192</v>
      </c>
      <c r="J10" s="37">
        <v>470180791.24000001</v>
      </c>
      <c r="K10" s="37">
        <v>476408597.06</v>
      </c>
    </row>
    <row r="11" spans="1:11" ht="12.75" customHeight="1" x14ac:dyDescent="0.2">
      <c r="A11" s="38" t="s">
        <v>76</v>
      </c>
      <c r="B11" s="141" t="s">
        <v>77</v>
      </c>
      <c r="C11" s="141"/>
      <c r="D11" s="39"/>
      <c r="E11" s="39"/>
      <c r="F11" s="39"/>
      <c r="G11" s="39"/>
      <c r="H11" s="39"/>
      <c r="I11" s="39"/>
      <c r="J11" s="37">
        <f>SUM(D11+E11+F11+G11+H11+I11)</f>
        <v>0</v>
      </c>
      <c r="K11" s="37">
        <v>0</v>
      </c>
    </row>
    <row r="12" spans="1:11" ht="12.75" customHeight="1" x14ac:dyDescent="0.2">
      <c r="A12" s="38" t="s">
        <v>78</v>
      </c>
      <c r="B12" s="141" t="s">
        <v>79</v>
      </c>
      <c r="C12" s="141"/>
      <c r="D12" s="39"/>
      <c r="E12" s="39"/>
      <c r="F12" s="39"/>
      <c r="G12" s="39"/>
      <c r="H12" s="39"/>
      <c r="I12" s="39"/>
      <c r="J12" s="37">
        <v>88314</v>
      </c>
      <c r="K12" s="37">
        <v>1026677.41</v>
      </c>
    </row>
    <row r="13" spans="1:11" ht="12.75" customHeight="1" x14ac:dyDescent="0.2">
      <c r="A13" s="38" t="s">
        <v>80</v>
      </c>
      <c r="B13" s="141" t="s">
        <v>81</v>
      </c>
      <c r="C13" s="141"/>
      <c r="D13" s="39"/>
      <c r="E13" s="39"/>
      <c r="F13" s="39"/>
      <c r="G13" s="39"/>
      <c r="H13" s="39"/>
      <c r="I13" s="39"/>
      <c r="J13" s="37">
        <f t="shared" ref="J13:J18" si="1">SUM(D13+E13+F13+G13+H13+I13)</f>
        <v>0</v>
      </c>
      <c r="K13" s="37">
        <v>0</v>
      </c>
    </row>
    <row r="14" spans="1:11" ht="24.75" customHeight="1" x14ac:dyDescent="0.2">
      <c r="A14" s="38" t="s">
        <v>82</v>
      </c>
      <c r="B14" s="141" t="s">
        <v>83</v>
      </c>
      <c r="C14" s="141"/>
      <c r="D14" s="39"/>
      <c r="E14" s="39"/>
      <c r="F14" s="39"/>
      <c r="G14" s="39"/>
      <c r="H14" s="39"/>
      <c r="I14" s="39"/>
      <c r="J14" s="37">
        <f t="shared" si="1"/>
        <v>0</v>
      </c>
      <c r="K14" s="37">
        <v>156735.42000000001</v>
      </c>
    </row>
    <row r="15" spans="1:11" ht="12.75" customHeight="1" x14ac:dyDescent="0.2">
      <c r="A15" s="38" t="s">
        <v>84</v>
      </c>
      <c r="B15" s="141" t="s">
        <v>85</v>
      </c>
      <c r="C15" s="141"/>
      <c r="D15" s="39"/>
      <c r="E15" s="39"/>
      <c r="F15" s="39"/>
      <c r="G15" s="39"/>
      <c r="H15" s="39"/>
      <c r="I15" s="39"/>
      <c r="J15" s="37">
        <f t="shared" si="1"/>
        <v>0</v>
      </c>
      <c r="K15" s="37">
        <v>0</v>
      </c>
    </row>
    <row r="16" spans="1:11" ht="12.75" customHeight="1" x14ac:dyDescent="0.2">
      <c r="A16" s="38" t="s">
        <v>86</v>
      </c>
      <c r="B16" s="141" t="s">
        <v>87</v>
      </c>
      <c r="C16" s="141"/>
      <c r="D16" s="39"/>
      <c r="E16" s="39"/>
      <c r="F16" s="39"/>
      <c r="G16" s="39"/>
      <c r="H16" s="39"/>
      <c r="I16" s="39"/>
      <c r="J16" s="37">
        <f t="shared" si="1"/>
        <v>0</v>
      </c>
      <c r="K16" s="37">
        <v>0</v>
      </c>
    </row>
    <row r="17" spans="1:14" ht="12.75" customHeight="1" x14ac:dyDescent="0.2">
      <c r="A17" s="38" t="s">
        <v>88</v>
      </c>
      <c r="B17" s="141" t="s">
        <v>89</v>
      </c>
      <c r="C17" s="141"/>
      <c r="D17" s="39"/>
      <c r="E17" s="39"/>
      <c r="F17" s="39"/>
      <c r="G17" s="39"/>
      <c r="H17" s="39"/>
      <c r="I17" s="39"/>
      <c r="J17" s="37">
        <f t="shared" si="1"/>
        <v>0</v>
      </c>
      <c r="K17" s="37">
        <v>0</v>
      </c>
    </row>
    <row r="18" spans="1:14" ht="12.75" customHeight="1" x14ac:dyDescent="0.2">
      <c r="A18" s="38" t="s">
        <v>90</v>
      </c>
      <c r="B18" s="141" t="s">
        <v>91</v>
      </c>
      <c r="C18" s="141"/>
      <c r="D18" s="39"/>
      <c r="E18" s="39"/>
      <c r="F18" s="39"/>
      <c r="G18" s="39"/>
      <c r="H18" s="39"/>
      <c r="I18" s="39"/>
      <c r="J18" s="37">
        <f t="shared" si="1"/>
        <v>0</v>
      </c>
      <c r="K18" s="37">
        <v>0</v>
      </c>
    </row>
    <row r="19" spans="1:14" ht="24" customHeight="1" x14ac:dyDescent="0.2">
      <c r="A19" s="35" t="s">
        <v>92</v>
      </c>
      <c r="B19" s="150" t="s">
        <v>93</v>
      </c>
      <c r="C19" s="150"/>
      <c r="D19" s="36">
        <f t="shared" ref="D19:I19" si="2">SUM(D20:D28)</f>
        <v>0</v>
      </c>
      <c r="E19" s="36">
        <f t="shared" si="2"/>
        <v>0</v>
      </c>
      <c r="F19" s="36">
        <f t="shared" si="2"/>
        <v>0</v>
      </c>
      <c r="G19" s="36">
        <f t="shared" si="2"/>
        <v>0</v>
      </c>
      <c r="H19" s="36">
        <f t="shared" si="2"/>
        <v>4486.83</v>
      </c>
      <c r="I19" s="36">
        <f t="shared" si="2"/>
        <v>0</v>
      </c>
      <c r="J19" s="37">
        <f>SUM(J20:J28)</f>
        <v>381537558.41000003</v>
      </c>
      <c r="K19" s="37">
        <f>SUM(K20:K28)</f>
        <v>465487814.62</v>
      </c>
    </row>
    <row r="20" spans="1:14" ht="12.75" customHeight="1" x14ac:dyDescent="0.2">
      <c r="A20" s="38" t="s">
        <v>94</v>
      </c>
      <c r="B20" s="141" t="s">
        <v>95</v>
      </c>
      <c r="C20" s="141"/>
      <c r="D20" s="39"/>
      <c r="E20" s="39"/>
      <c r="F20" s="39"/>
      <c r="G20" s="39"/>
      <c r="H20" s="39"/>
      <c r="I20" s="39"/>
      <c r="J20" s="37">
        <v>376558406.74000001</v>
      </c>
      <c r="K20" s="37">
        <v>462007940.77999997</v>
      </c>
    </row>
    <row r="21" spans="1:14" ht="12.75" customHeight="1" x14ac:dyDescent="0.2">
      <c r="A21" s="38" t="s">
        <v>96</v>
      </c>
      <c r="B21" s="141" t="s">
        <v>97</v>
      </c>
      <c r="C21" s="141"/>
      <c r="D21" s="39"/>
      <c r="E21" s="39"/>
      <c r="F21" s="39"/>
      <c r="G21" s="39"/>
      <c r="H21" s="39"/>
      <c r="I21" s="39"/>
      <c r="J21" s="37">
        <v>4890768.91</v>
      </c>
      <c r="K21" s="37">
        <v>2442652.38</v>
      </c>
    </row>
    <row r="22" spans="1:14" ht="19.5" customHeight="1" x14ac:dyDescent="0.2">
      <c r="A22" s="38" t="s">
        <v>98</v>
      </c>
      <c r="B22" s="141" t="s">
        <v>99</v>
      </c>
      <c r="C22" s="141"/>
      <c r="D22" s="39"/>
      <c r="E22" s="39"/>
      <c r="F22" s="39"/>
      <c r="G22" s="39"/>
      <c r="H22" s="39"/>
      <c r="I22" s="39"/>
      <c r="J22" s="37">
        <f>SUM(D22+E22+F22+G22+H22+I22)</f>
        <v>0</v>
      </c>
      <c r="K22" s="37">
        <v>0</v>
      </c>
    </row>
    <row r="23" spans="1:14" ht="12.75" customHeight="1" x14ac:dyDescent="0.2">
      <c r="A23" s="38" t="s">
        <v>100</v>
      </c>
      <c r="B23" s="141" t="s">
        <v>101</v>
      </c>
      <c r="C23" s="141"/>
      <c r="D23" s="39"/>
      <c r="E23" s="39"/>
      <c r="F23" s="39"/>
      <c r="G23" s="39"/>
      <c r="H23" s="39"/>
      <c r="I23" s="39"/>
      <c r="J23" s="37">
        <v>88314</v>
      </c>
      <c r="K23" s="37">
        <v>1026677.41</v>
      </c>
    </row>
    <row r="24" spans="1:14" ht="12.75" customHeight="1" x14ac:dyDescent="0.2">
      <c r="A24" s="38" t="s">
        <v>102</v>
      </c>
      <c r="B24" s="141" t="s">
        <v>103</v>
      </c>
      <c r="C24" s="141"/>
      <c r="D24" s="39"/>
      <c r="E24" s="39"/>
      <c r="F24" s="39"/>
      <c r="G24" s="39"/>
      <c r="H24" s="39"/>
      <c r="I24" s="39"/>
      <c r="J24" s="37">
        <f>SUM(D24+E24+F24+G24+H24+I24)</f>
        <v>0</v>
      </c>
      <c r="K24" s="37">
        <v>0</v>
      </c>
    </row>
    <row r="25" spans="1:14" ht="30" customHeight="1" x14ac:dyDescent="0.2">
      <c r="A25" s="38" t="s">
        <v>104</v>
      </c>
      <c r="B25" s="141" t="s">
        <v>105</v>
      </c>
      <c r="C25" s="141"/>
      <c r="D25" s="39"/>
      <c r="E25" s="39"/>
      <c r="F25" s="39"/>
      <c r="G25" s="39"/>
      <c r="H25" s="39">
        <v>4486.83</v>
      </c>
      <c r="I25" s="39"/>
      <c r="J25" s="37">
        <v>0</v>
      </c>
      <c r="K25" s="37">
        <v>0</v>
      </c>
    </row>
    <row r="26" spans="1:14" ht="12.75" customHeight="1" x14ac:dyDescent="0.2">
      <c r="A26" s="38" t="s">
        <v>106</v>
      </c>
      <c r="B26" s="141" t="s">
        <v>107</v>
      </c>
      <c r="C26" s="141"/>
      <c r="D26" s="39"/>
      <c r="E26" s="39"/>
      <c r="F26" s="39"/>
      <c r="G26" s="39"/>
      <c r="H26" s="39"/>
      <c r="I26" s="39"/>
      <c r="J26" s="37">
        <f>SUM(D26+E26+F26+G26+H26+I26)</f>
        <v>0</v>
      </c>
      <c r="K26" s="37">
        <v>0</v>
      </c>
    </row>
    <row r="27" spans="1:14" ht="12.75" customHeight="1" x14ac:dyDescent="0.2">
      <c r="A27" s="38" t="s">
        <v>108</v>
      </c>
      <c r="B27" s="40" t="s">
        <v>109</v>
      </c>
      <c r="C27" s="40"/>
      <c r="D27" s="39"/>
      <c r="E27" s="39"/>
      <c r="F27" s="39"/>
      <c r="G27" s="39"/>
      <c r="H27" s="39"/>
      <c r="I27" s="39"/>
      <c r="J27" s="37">
        <f>SUM(D27+E27+F27+G27+H27+I27)</f>
        <v>0</v>
      </c>
      <c r="K27" s="37">
        <v>0</v>
      </c>
    </row>
    <row r="28" spans="1:14" ht="12.75" customHeight="1" x14ac:dyDescent="0.2">
      <c r="A28" s="38" t="s">
        <v>110</v>
      </c>
      <c r="B28" s="141" t="s">
        <v>111</v>
      </c>
      <c r="C28" s="141"/>
      <c r="D28" s="39"/>
      <c r="E28" s="39"/>
      <c r="F28" s="39"/>
      <c r="G28" s="39"/>
      <c r="H28" s="39"/>
      <c r="I28" s="39"/>
      <c r="J28" s="37">
        <v>68.760000000000005</v>
      </c>
      <c r="K28" s="37">
        <v>10544.05</v>
      </c>
    </row>
    <row r="29" spans="1:14" ht="27" customHeight="1" x14ac:dyDescent="0.2">
      <c r="A29" s="41" t="s">
        <v>112</v>
      </c>
      <c r="B29" s="149" t="s">
        <v>113</v>
      </c>
      <c r="C29" s="149"/>
      <c r="D29" s="33">
        <f t="shared" ref="D29:I29" si="3">D7+D8-D19</f>
        <v>36814.42</v>
      </c>
      <c r="E29" s="33">
        <f t="shared" si="3"/>
        <v>523708.52</v>
      </c>
      <c r="F29" s="33">
        <f t="shared" si="3"/>
        <v>7916.48</v>
      </c>
      <c r="G29" s="33">
        <f t="shared" si="3"/>
        <v>233881.09</v>
      </c>
      <c r="H29" s="33">
        <f t="shared" si="3"/>
        <v>21650.67</v>
      </c>
      <c r="I29" s="33">
        <f t="shared" si="3"/>
        <v>192</v>
      </c>
      <c r="J29" s="37">
        <f>SUM(J7+J8-J19)</f>
        <v>499474226.89999992</v>
      </c>
      <c r="K29" s="94">
        <f>SUM(K7+K8-K19)</f>
        <v>511578422.16999996</v>
      </c>
      <c r="N29" s="3" t="s">
        <v>114</v>
      </c>
    </row>
    <row r="30" spans="1:14" ht="24.75" customHeight="1" x14ac:dyDescent="0.2">
      <c r="A30" s="41" t="s">
        <v>115</v>
      </c>
      <c r="B30" s="149" t="s">
        <v>116</v>
      </c>
      <c r="C30" s="149"/>
      <c r="D30" s="33">
        <f t="shared" ref="D30:I30" si="4">D31-D32</f>
        <v>-36814.42</v>
      </c>
      <c r="E30" s="33">
        <f t="shared" si="4"/>
        <v>-523708.52</v>
      </c>
      <c r="F30" s="33">
        <f t="shared" si="4"/>
        <v>-7916.48</v>
      </c>
      <c r="G30" s="33">
        <f t="shared" si="4"/>
        <v>-233881.09</v>
      </c>
      <c r="H30" s="33">
        <f t="shared" si="4"/>
        <v>-26137.5</v>
      </c>
      <c r="I30" s="33">
        <f t="shared" si="4"/>
        <v>-192</v>
      </c>
      <c r="J30" s="37">
        <v>-462007940.77999997</v>
      </c>
      <c r="K30" s="37">
        <f>SUM(K31:K33)</f>
        <v>-468368996.68000001</v>
      </c>
    </row>
    <row r="31" spans="1:14" ht="15.75" customHeight="1" x14ac:dyDescent="0.2">
      <c r="A31" s="38" t="s">
        <v>70</v>
      </c>
      <c r="B31" s="141" t="s">
        <v>117</v>
      </c>
      <c r="C31" s="141"/>
      <c r="D31" s="39"/>
      <c r="E31" s="39"/>
      <c r="F31" s="39"/>
      <c r="G31" s="39"/>
      <c r="H31" s="39"/>
      <c r="I31" s="39"/>
      <c r="J31" s="37">
        <f>SUM(D31+E31+F31+G31+H31+I31)</f>
        <v>0</v>
      </c>
      <c r="K31" s="37">
        <f>SUM(E31+F31+G31+H31+I31+J31)</f>
        <v>0</v>
      </c>
    </row>
    <row r="32" spans="1:14" ht="15" customHeight="1" x14ac:dyDescent="0.2">
      <c r="A32" s="38" t="s">
        <v>92</v>
      </c>
      <c r="B32" s="141" t="s">
        <v>118</v>
      </c>
      <c r="C32" s="141"/>
      <c r="D32" s="39">
        <v>36814.42</v>
      </c>
      <c r="E32" s="39">
        <v>523708.52</v>
      </c>
      <c r="F32" s="39">
        <v>7916.48</v>
      </c>
      <c r="G32" s="39">
        <v>233881.09</v>
      </c>
      <c r="H32" s="39">
        <v>26137.5</v>
      </c>
      <c r="I32" s="39">
        <v>192</v>
      </c>
      <c r="J32" s="37">
        <v>-462007940.77999997</v>
      </c>
      <c r="K32" s="94">
        <v>-468368996.68000001</v>
      </c>
    </row>
    <row r="33" spans="1:11" ht="15" customHeight="1" x14ac:dyDescent="0.2">
      <c r="A33" s="38" t="s">
        <v>119</v>
      </c>
      <c r="B33" s="141" t="s">
        <v>120</v>
      </c>
      <c r="C33" s="141"/>
      <c r="D33" s="39"/>
      <c r="E33" s="39"/>
      <c r="F33" s="39"/>
      <c r="G33" s="39"/>
      <c r="H33" s="39"/>
      <c r="I33" s="39"/>
      <c r="J33" s="37">
        <f>SUM(D33+E33+F33+G33+H33+I33)</f>
        <v>0</v>
      </c>
      <c r="K33" s="37">
        <f>SUM(E33+F33+G33+H33+I33+J33)</f>
        <v>0</v>
      </c>
    </row>
    <row r="34" spans="1:11" ht="30" customHeight="1" thickBot="1" x14ac:dyDescent="0.25">
      <c r="A34" s="42" t="s">
        <v>121</v>
      </c>
      <c r="B34" s="151" t="s">
        <v>122</v>
      </c>
      <c r="C34" s="151"/>
      <c r="D34" s="43">
        <f t="shared" ref="D34:I34" si="5">SUM(D29+D30)</f>
        <v>0</v>
      </c>
      <c r="E34" s="43">
        <f t="shared" si="5"/>
        <v>0</v>
      </c>
      <c r="F34" s="43">
        <f t="shared" si="5"/>
        <v>0</v>
      </c>
      <c r="G34" s="43">
        <f t="shared" si="5"/>
        <v>0</v>
      </c>
      <c r="H34" s="43">
        <f t="shared" si="5"/>
        <v>-4486.8300000000017</v>
      </c>
      <c r="I34" s="43">
        <f t="shared" si="5"/>
        <v>0</v>
      </c>
      <c r="J34" s="37">
        <f>SUM(J29+J30)</f>
        <v>37466286.119999945</v>
      </c>
      <c r="K34" s="37">
        <f>SUM(K29+K30)</f>
        <v>43209425.48999995</v>
      </c>
    </row>
    <row r="35" spans="1:11" x14ac:dyDescent="0.2">
      <c r="A35" s="44"/>
      <c r="B35" s="44"/>
      <c r="C35" s="44"/>
      <c r="D35" s="45"/>
      <c r="E35" s="45"/>
      <c r="F35" s="45"/>
      <c r="G35" s="45"/>
      <c r="H35" s="45"/>
      <c r="I35" s="45"/>
      <c r="J35" s="46"/>
    </row>
    <row r="36" spans="1:11" ht="12.75" customHeight="1" x14ac:dyDescent="0.2">
      <c r="A36" s="44"/>
      <c r="B36" s="44"/>
      <c r="C36" s="44"/>
      <c r="D36" s="45"/>
      <c r="E36" s="45"/>
      <c r="F36" s="45"/>
      <c r="G36" s="45"/>
      <c r="H36" s="45"/>
      <c r="I36" s="45"/>
      <c r="J36" s="46"/>
    </row>
    <row r="37" spans="1:11" ht="12.75" customHeight="1" x14ac:dyDescent="0.2">
      <c r="A37" s="44"/>
      <c r="B37" s="44"/>
      <c r="C37" s="44"/>
      <c r="D37" s="45"/>
      <c r="E37" s="45"/>
      <c r="F37" s="45"/>
      <c r="G37" s="45"/>
      <c r="H37" s="45"/>
      <c r="I37" s="45"/>
      <c r="J37" s="46"/>
    </row>
    <row r="38" spans="1:11" x14ac:dyDescent="0.2">
      <c r="A38" s="44"/>
      <c r="B38" s="44"/>
      <c r="C38" s="44"/>
      <c r="D38" s="45"/>
      <c r="E38" s="45"/>
      <c r="F38" s="45"/>
      <c r="G38" s="45"/>
      <c r="H38" s="45"/>
      <c r="I38" s="45"/>
      <c r="J38" s="46"/>
    </row>
    <row r="39" spans="1:11" x14ac:dyDescent="0.2">
      <c r="A39" s="44"/>
      <c r="B39" s="44"/>
      <c r="C39" s="44"/>
      <c r="D39" s="45"/>
      <c r="E39" s="45"/>
      <c r="F39" s="45"/>
      <c r="G39" s="45"/>
      <c r="H39" s="45"/>
      <c r="I39" s="45"/>
      <c r="J39" s="46"/>
    </row>
    <row r="40" spans="1:11" x14ac:dyDescent="0.2">
      <c r="A40" s="44"/>
      <c r="B40" s="44"/>
      <c r="C40" s="47"/>
      <c r="E40" s="45"/>
      <c r="F40" s="45"/>
      <c r="G40" s="45"/>
      <c r="H40" s="45"/>
      <c r="I40" s="45"/>
      <c r="J40" s="46"/>
    </row>
    <row r="41" spans="1:11" x14ac:dyDescent="0.2">
      <c r="A41" s="3" t="s">
        <v>123</v>
      </c>
      <c r="B41" s="22" t="s">
        <v>204</v>
      </c>
      <c r="C41" s="96">
        <v>44641</v>
      </c>
      <c r="F41" s="48"/>
      <c r="G41" s="48"/>
      <c r="H41" s="48"/>
      <c r="I41" s="46" t="s">
        <v>53</v>
      </c>
      <c r="J41" s="152" t="s">
        <v>205</v>
      </c>
      <c r="K41" s="152"/>
    </row>
    <row r="42" spans="1:11" x14ac:dyDescent="0.2">
      <c r="B42" s="22" t="s">
        <v>54</v>
      </c>
      <c r="C42" s="22" t="s">
        <v>124</v>
      </c>
      <c r="F42" s="48"/>
      <c r="G42" s="48"/>
      <c r="H42" s="48"/>
      <c r="I42" s="46" t="s">
        <v>56</v>
      </c>
      <c r="J42" s="118" t="s">
        <v>56</v>
      </c>
      <c r="K42" s="118"/>
    </row>
    <row r="43" spans="1:11" x14ac:dyDescent="0.2">
      <c r="D43" s="46"/>
      <c r="E43" s="46"/>
      <c r="F43" s="46"/>
      <c r="G43" s="46"/>
      <c r="H43" s="46"/>
      <c r="I43" s="46"/>
      <c r="J43" s="24"/>
      <c r="K43" s="24"/>
    </row>
    <row r="44" spans="1:11" x14ac:dyDescent="0.2">
      <c r="D44" s="46"/>
      <c r="E44" s="46"/>
      <c r="F44" s="46"/>
      <c r="G44" s="46"/>
      <c r="H44" s="46"/>
      <c r="I44" s="46"/>
      <c r="J44" s="46"/>
    </row>
    <row r="56" spans="4:4" x14ac:dyDescent="0.2">
      <c r="D56" s="49" t="s">
        <v>125</v>
      </c>
    </row>
  </sheetData>
  <mergeCells count="50">
    <mergeCell ref="B33:C33"/>
    <mergeCell ref="B34:C34"/>
    <mergeCell ref="J41:K41"/>
    <mergeCell ref="J42:K42"/>
    <mergeCell ref="B26:C26"/>
    <mergeCell ref="B28:C28"/>
    <mergeCell ref="B29:C29"/>
    <mergeCell ref="B30:C30"/>
    <mergeCell ref="B31:C31"/>
    <mergeCell ref="B32:C3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G4:G5"/>
    <mergeCell ref="H4:H5"/>
    <mergeCell ref="I4:I5"/>
    <mergeCell ref="A5:B5"/>
    <mergeCell ref="B6:C6"/>
    <mergeCell ref="B7:C7"/>
    <mergeCell ref="B8:C8"/>
    <mergeCell ref="B9:C9"/>
    <mergeCell ref="B10:C10"/>
    <mergeCell ref="B11:C11"/>
    <mergeCell ref="B12:C12"/>
    <mergeCell ref="H2:H3"/>
    <mergeCell ref="I2:I3"/>
    <mergeCell ref="J2:K2"/>
    <mergeCell ref="A3:B3"/>
    <mergeCell ref="J3:K5"/>
    <mergeCell ref="A4:B4"/>
    <mergeCell ref="C4:C5"/>
    <mergeCell ref="D4:D5"/>
    <mergeCell ref="E4:E5"/>
    <mergeCell ref="F4:F5"/>
    <mergeCell ref="A2:B2"/>
    <mergeCell ref="C2:C3"/>
    <mergeCell ref="D2:D3"/>
    <mergeCell ref="E2:E3"/>
    <mergeCell ref="F2:F3"/>
    <mergeCell ref="G2:G3"/>
  </mergeCells>
  <pageMargins left="0.74803149606299213" right="0" top="0.74803149606299213" bottom="0.74803149606299213" header="0.31496062992125984" footer="0.31496062992125984"/>
  <pageSetup paperSize="9" scale="76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39C7-22D7-4FA9-A036-9B2F74CEC636}">
  <sheetPr>
    <pageSetUpPr fitToPage="1"/>
  </sheetPr>
  <dimension ref="A1:BF70"/>
  <sheetViews>
    <sheetView topLeftCell="A40" zoomScale="150" zoomScaleNormal="150" workbookViewId="0">
      <selection activeCell="C55" sqref="C55"/>
    </sheetView>
  </sheetViews>
  <sheetFormatPr defaultRowHeight="15.75" x14ac:dyDescent="0.25"/>
  <cols>
    <col min="1" max="1" width="28.42578125" style="51" customWidth="1"/>
    <col min="2" max="2" width="16" style="88" customWidth="1"/>
    <col min="3" max="3" width="16.42578125" style="88" customWidth="1"/>
    <col min="4" max="4" width="11.5703125" style="51" customWidth="1"/>
    <col min="5" max="5" width="14.140625" style="51" customWidth="1"/>
    <col min="6" max="6" width="4.42578125" style="51" hidden="1" customWidth="1"/>
    <col min="7" max="7" width="18.140625" style="69" customWidth="1"/>
    <col min="8" max="8" width="20.85546875" style="51" customWidth="1"/>
    <col min="9" max="256" width="9.140625" style="51"/>
    <col min="257" max="257" width="28.42578125" style="51" customWidth="1"/>
    <col min="258" max="258" width="11" style="51" customWidth="1"/>
    <col min="259" max="259" width="10.7109375" style="51" customWidth="1"/>
    <col min="260" max="260" width="11.5703125" style="51" customWidth="1"/>
    <col min="261" max="261" width="14.140625" style="51" customWidth="1"/>
    <col min="262" max="262" width="0" style="51" hidden="1" customWidth="1"/>
    <col min="263" max="263" width="10.5703125" style="51" customWidth="1"/>
    <col min="264" max="264" width="11" style="51" customWidth="1"/>
    <col min="265" max="512" width="9.140625" style="51"/>
    <col min="513" max="513" width="28.42578125" style="51" customWidth="1"/>
    <col min="514" max="514" width="11" style="51" customWidth="1"/>
    <col min="515" max="515" width="10.7109375" style="51" customWidth="1"/>
    <col min="516" max="516" width="11.5703125" style="51" customWidth="1"/>
    <col min="517" max="517" width="14.140625" style="51" customWidth="1"/>
    <col min="518" max="518" width="0" style="51" hidden="1" customWidth="1"/>
    <col min="519" max="519" width="10.5703125" style="51" customWidth="1"/>
    <col min="520" max="520" width="11" style="51" customWidth="1"/>
    <col min="521" max="768" width="9.140625" style="51"/>
    <col min="769" max="769" width="28.42578125" style="51" customWidth="1"/>
    <col min="770" max="770" width="11" style="51" customWidth="1"/>
    <col min="771" max="771" width="10.7109375" style="51" customWidth="1"/>
    <col min="772" max="772" width="11.5703125" style="51" customWidth="1"/>
    <col min="773" max="773" width="14.140625" style="51" customWidth="1"/>
    <col min="774" max="774" width="0" style="51" hidden="1" customWidth="1"/>
    <col min="775" max="775" width="10.5703125" style="51" customWidth="1"/>
    <col min="776" max="776" width="11" style="51" customWidth="1"/>
    <col min="777" max="1024" width="9.140625" style="51"/>
    <col min="1025" max="1025" width="28.42578125" style="51" customWidth="1"/>
    <col min="1026" max="1026" width="11" style="51" customWidth="1"/>
    <col min="1027" max="1027" width="10.7109375" style="51" customWidth="1"/>
    <col min="1028" max="1028" width="11.5703125" style="51" customWidth="1"/>
    <col min="1029" max="1029" width="14.140625" style="51" customWidth="1"/>
    <col min="1030" max="1030" width="0" style="51" hidden="1" customWidth="1"/>
    <col min="1031" max="1031" width="10.5703125" style="51" customWidth="1"/>
    <col min="1032" max="1032" width="11" style="51" customWidth="1"/>
    <col min="1033" max="1280" width="9.140625" style="51"/>
    <col min="1281" max="1281" width="28.42578125" style="51" customWidth="1"/>
    <col min="1282" max="1282" width="11" style="51" customWidth="1"/>
    <col min="1283" max="1283" width="10.7109375" style="51" customWidth="1"/>
    <col min="1284" max="1284" width="11.5703125" style="51" customWidth="1"/>
    <col min="1285" max="1285" width="14.140625" style="51" customWidth="1"/>
    <col min="1286" max="1286" width="0" style="51" hidden="1" customWidth="1"/>
    <col min="1287" max="1287" width="10.5703125" style="51" customWidth="1"/>
    <col min="1288" max="1288" width="11" style="51" customWidth="1"/>
    <col min="1289" max="1536" width="9.140625" style="51"/>
    <col min="1537" max="1537" width="28.42578125" style="51" customWidth="1"/>
    <col min="1538" max="1538" width="11" style="51" customWidth="1"/>
    <col min="1539" max="1539" width="10.7109375" style="51" customWidth="1"/>
    <col min="1540" max="1540" width="11.5703125" style="51" customWidth="1"/>
    <col min="1541" max="1541" width="14.140625" style="51" customWidth="1"/>
    <col min="1542" max="1542" width="0" style="51" hidden="1" customWidth="1"/>
    <col min="1543" max="1543" width="10.5703125" style="51" customWidth="1"/>
    <col min="1544" max="1544" width="11" style="51" customWidth="1"/>
    <col min="1545" max="1792" width="9.140625" style="51"/>
    <col min="1793" max="1793" width="28.42578125" style="51" customWidth="1"/>
    <col min="1794" max="1794" width="11" style="51" customWidth="1"/>
    <col min="1795" max="1795" width="10.7109375" style="51" customWidth="1"/>
    <col min="1796" max="1796" width="11.5703125" style="51" customWidth="1"/>
    <col min="1797" max="1797" width="14.140625" style="51" customWidth="1"/>
    <col min="1798" max="1798" width="0" style="51" hidden="1" customWidth="1"/>
    <col min="1799" max="1799" width="10.5703125" style="51" customWidth="1"/>
    <col min="1800" max="1800" width="11" style="51" customWidth="1"/>
    <col min="1801" max="2048" width="9.140625" style="51"/>
    <col min="2049" max="2049" width="28.42578125" style="51" customWidth="1"/>
    <col min="2050" max="2050" width="11" style="51" customWidth="1"/>
    <col min="2051" max="2051" width="10.7109375" style="51" customWidth="1"/>
    <col min="2052" max="2052" width="11.5703125" style="51" customWidth="1"/>
    <col min="2053" max="2053" width="14.140625" style="51" customWidth="1"/>
    <col min="2054" max="2054" width="0" style="51" hidden="1" customWidth="1"/>
    <col min="2055" max="2055" width="10.5703125" style="51" customWidth="1"/>
    <col min="2056" max="2056" width="11" style="51" customWidth="1"/>
    <col min="2057" max="2304" width="9.140625" style="51"/>
    <col min="2305" max="2305" width="28.42578125" style="51" customWidth="1"/>
    <col min="2306" max="2306" width="11" style="51" customWidth="1"/>
    <col min="2307" max="2307" width="10.7109375" style="51" customWidth="1"/>
    <col min="2308" max="2308" width="11.5703125" style="51" customWidth="1"/>
    <col min="2309" max="2309" width="14.140625" style="51" customWidth="1"/>
    <col min="2310" max="2310" width="0" style="51" hidden="1" customWidth="1"/>
    <col min="2311" max="2311" width="10.5703125" style="51" customWidth="1"/>
    <col min="2312" max="2312" width="11" style="51" customWidth="1"/>
    <col min="2313" max="2560" width="9.140625" style="51"/>
    <col min="2561" max="2561" width="28.42578125" style="51" customWidth="1"/>
    <col min="2562" max="2562" width="11" style="51" customWidth="1"/>
    <col min="2563" max="2563" width="10.7109375" style="51" customWidth="1"/>
    <col min="2564" max="2564" width="11.5703125" style="51" customWidth="1"/>
    <col min="2565" max="2565" width="14.140625" style="51" customWidth="1"/>
    <col min="2566" max="2566" width="0" style="51" hidden="1" customWidth="1"/>
    <col min="2567" max="2567" width="10.5703125" style="51" customWidth="1"/>
    <col min="2568" max="2568" width="11" style="51" customWidth="1"/>
    <col min="2569" max="2816" width="9.140625" style="51"/>
    <col min="2817" max="2817" width="28.42578125" style="51" customWidth="1"/>
    <col min="2818" max="2818" width="11" style="51" customWidth="1"/>
    <col min="2819" max="2819" width="10.7109375" style="51" customWidth="1"/>
    <col min="2820" max="2820" width="11.5703125" style="51" customWidth="1"/>
    <col min="2821" max="2821" width="14.140625" style="51" customWidth="1"/>
    <col min="2822" max="2822" width="0" style="51" hidden="1" customWidth="1"/>
    <col min="2823" max="2823" width="10.5703125" style="51" customWidth="1"/>
    <col min="2824" max="2824" width="11" style="51" customWidth="1"/>
    <col min="2825" max="3072" width="9.140625" style="51"/>
    <col min="3073" max="3073" width="28.42578125" style="51" customWidth="1"/>
    <col min="3074" max="3074" width="11" style="51" customWidth="1"/>
    <col min="3075" max="3075" width="10.7109375" style="51" customWidth="1"/>
    <col min="3076" max="3076" width="11.5703125" style="51" customWidth="1"/>
    <col min="3077" max="3077" width="14.140625" style="51" customWidth="1"/>
    <col min="3078" max="3078" width="0" style="51" hidden="1" customWidth="1"/>
    <col min="3079" max="3079" width="10.5703125" style="51" customWidth="1"/>
    <col min="3080" max="3080" width="11" style="51" customWidth="1"/>
    <col min="3081" max="3328" width="9.140625" style="51"/>
    <col min="3329" max="3329" width="28.42578125" style="51" customWidth="1"/>
    <col min="3330" max="3330" width="11" style="51" customWidth="1"/>
    <col min="3331" max="3331" width="10.7109375" style="51" customWidth="1"/>
    <col min="3332" max="3332" width="11.5703125" style="51" customWidth="1"/>
    <col min="3333" max="3333" width="14.140625" style="51" customWidth="1"/>
    <col min="3334" max="3334" width="0" style="51" hidden="1" customWidth="1"/>
    <col min="3335" max="3335" width="10.5703125" style="51" customWidth="1"/>
    <col min="3336" max="3336" width="11" style="51" customWidth="1"/>
    <col min="3337" max="3584" width="9.140625" style="51"/>
    <col min="3585" max="3585" width="28.42578125" style="51" customWidth="1"/>
    <col min="3586" max="3586" width="11" style="51" customWidth="1"/>
    <col min="3587" max="3587" width="10.7109375" style="51" customWidth="1"/>
    <col min="3588" max="3588" width="11.5703125" style="51" customWidth="1"/>
    <col min="3589" max="3589" width="14.140625" style="51" customWidth="1"/>
    <col min="3590" max="3590" width="0" style="51" hidden="1" customWidth="1"/>
    <col min="3591" max="3591" width="10.5703125" style="51" customWidth="1"/>
    <col min="3592" max="3592" width="11" style="51" customWidth="1"/>
    <col min="3593" max="3840" width="9.140625" style="51"/>
    <col min="3841" max="3841" width="28.42578125" style="51" customWidth="1"/>
    <col min="3842" max="3842" width="11" style="51" customWidth="1"/>
    <col min="3843" max="3843" width="10.7109375" style="51" customWidth="1"/>
    <col min="3844" max="3844" width="11.5703125" style="51" customWidth="1"/>
    <col min="3845" max="3845" width="14.140625" style="51" customWidth="1"/>
    <col min="3846" max="3846" width="0" style="51" hidden="1" customWidth="1"/>
    <col min="3847" max="3847" width="10.5703125" style="51" customWidth="1"/>
    <col min="3848" max="3848" width="11" style="51" customWidth="1"/>
    <col min="3849" max="4096" width="9.140625" style="51"/>
    <col min="4097" max="4097" width="28.42578125" style="51" customWidth="1"/>
    <col min="4098" max="4098" width="11" style="51" customWidth="1"/>
    <col min="4099" max="4099" width="10.7109375" style="51" customWidth="1"/>
    <col min="4100" max="4100" width="11.5703125" style="51" customWidth="1"/>
    <col min="4101" max="4101" width="14.140625" style="51" customWidth="1"/>
    <col min="4102" max="4102" width="0" style="51" hidden="1" customWidth="1"/>
    <col min="4103" max="4103" width="10.5703125" style="51" customWidth="1"/>
    <col min="4104" max="4104" width="11" style="51" customWidth="1"/>
    <col min="4105" max="4352" width="9.140625" style="51"/>
    <col min="4353" max="4353" width="28.42578125" style="51" customWidth="1"/>
    <col min="4354" max="4354" width="11" style="51" customWidth="1"/>
    <col min="4355" max="4355" width="10.7109375" style="51" customWidth="1"/>
    <col min="4356" max="4356" width="11.5703125" style="51" customWidth="1"/>
    <col min="4357" max="4357" width="14.140625" style="51" customWidth="1"/>
    <col min="4358" max="4358" width="0" style="51" hidden="1" customWidth="1"/>
    <col min="4359" max="4359" width="10.5703125" style="51" customWidth="1"/>
    <col min="4360" max="4360" width="11" style="51" customWidth="1"/>
    <col min="4361" max="4608" width="9.140625" style="51"/>
    <col min="4609" max="4609" width="28.42578125" style="51" customWidth="1"/>
    <col min="4610" max="4610" width="11" style="51" customWidth="1"/>
    <col min="4611" max="4611" width="10.7109375" style="51" customWidth="1"/>
    <col min="4612" max="4612" width="11.5703125" style="51" customWidth="1"/>
    <col min="4613" max="4613" width="14.140625" style="51" customWidth="1"/>
    <col min="4614" max="4614" width="0" style="51" hidden="1" customWidth="1"/>
    <col min="4615" max="4615" width="10.5703125" style="51" customWidth="1"/>
    <col min="4616" max="4616" width="11" style="51" customWidth="1"/>
    <col min="4617" max="4864" width="9.140625" style="51"/>
    <col min="4865" max="4865" width="28.42578125" style="51" customWidth="1"/>
    <col min="4866" max="4866" width="11" style="51" customWidth="1"/>
    <col min="4867" max="4867" width="10.7109375" style="51" customWidth="1"/>
    <col min="4868" max="4868" width="11.5703125" style="51" customWidth="1"/>
    <col min="4869" max="4869" width="14.140625" style="51" customWidth="1"/>
    <col min="4870" max="4870" width="0" style="51" hidden="1" customWidth="1"/>
    <col min="4871" max="4871" width="10.5703125" style="51" customWidth="1"/>
    <col min="4872" max="4872" width="11" style="51" customWidth="1"/>
    <col min="4873" max="5120" width="9.140625" style="51"/>
    <col min="5121" max="5121" width="28.42578125" style="51" customWidth="1"/>
    <col min="5122" max="5122" width="11" style="51" customWidth="1"/>
    <col min="5123" max="5123" width="10.7109375" style="51" customWidth="1"/>
    <col min="5124" max="5124" width="11.5703125" style="51" customWidth="1"/>
    <col min="5125" max="5125" width="14.140625" style="51" customWidth="1"/>
    <col min="5126" max="5126" width="0" style="51" hidden="1" customWidth="1"/>
    <col min="5127" max="5127" width="10.5703125" style="51" customWidth="1"/>
    <col min="5128" max="5128" width="11" style="51" customWidth="1"/>
    <col min="5129" max="5376" width="9.140625" style="51"/>
    <col min="5377" max="5377" width="28.42578125" style="51" customWidth="1"/>
    <col min="5378" max="5378" width="11" style="51" customWidth="1"/>
    <col min="5379" max="5379" width="10.7109375" style="51" customWidth="1"/>
    <col min="5380" max="5380" width="11.5703125" style="51" customWidth="1"/>
    <col min="5381" max="5381" width="14.140625" style="51" customWidth="1"/>
    <col min="5382" max="5382" width="0" style="51" hidden="1" customWidth="1"/>
    <col min="5383" max="5383" width="10.5703125" style="51" customWidth="1"/>
    <col min="5384" max="5384" width="11" style="51" customWidth="1"/>
    <col min="5385" max="5632" width="9.140625" style="51"/>
    <col min="5633" max="5633" width="28.42578125" style="51" customWidth="1"/>
    <col min="5634" max="5634" width="11" style="51" customWidth="1"/>
    <col min="5635" max="5635" width="10.7109375" style="51" customWidth="1"/>
    <col min="5636" max="5636" width="11.5703125" style="51" customWidth="1"/>
    <col min="5637" max="5637" width="14.140625" style="51" customWidth="1"/>
    <col min="5638" max="5638" width="0" style="51" hidden="1" customWidth="1"/>
    <col min="5639" max="5639" width="10.5703125" style="51" customWidth="1"/>
    <col min="5640" max="5640" width="11" style="51" customWidth="1"/>
    <col min="5641" max="5888" width="9.140625" style="51"/>
    <col min="5889" max="5889" width="28.42578125" style="51" customWidth="1"/>
    <col min="5890" max="5890" width="11" style="51" customWidth="1"/>
    <col min="5891" max="5891" width="10.7109375" style="51" customWidth="1"/>
    <col min="5892" max="5892" width="11.5703125" style="51" customWidth="1"/>
    <col min="5893" max="5893" width="14.140625" style="51" customWidth="1"/>
    <col min="5894" max="5894" width="0" style="51" hidden="1" customWidth="1"/>
    <col min="5895" max="5895" width="10.5703125" style="51" customWidth="1"/>
    <col min="5896" max="5896" width="11" style="51" customWidth="1"/>
    <col min="5897" max="6144" width="9.140625" style="51"/>
    <col min="6145" max="6145" width="28.42578125" style="51" customWidth="1"/>
    <col min="6146" max="6146" width="11" style="51" customWidth="1"/>
    <col min="6147" max="6147" width="10.7109375" style="51" customWidth="1"/>
    <col min="6148" max="6148" width="11.5703125" style="51" customWidth="1"/>
    <col min="6149" max="6149" width="14.140625" style="51" customWidth="1"/>
    <col min="6150" max="6150" width="0" style="51" hidden="1" customWidth="1"/>
    <col min="6151" max="6151" width="10.5703125" style="51" customWidth="1"/>
    <col min="6152" max="6152" width="11" style="51" customWidth="1"/>
    <col min="6153" max="6400" width="9.140625" style="51"/>
    <col min="6401" max="6401" width="28.42578125" style="51" customWidth="1"/>
    <col min="6402" max="6402" width="11" style="51" customWidth="1"/>
    <col min="6403" max="6403" width="10.7109375" style="51" customWidth="1"/>
    <col min="6404" max="6404" width="11.5703125" style="51" customWidth="1"/>
    <col min="6405" max="6405" width="14.140625" style="51" customWidth="1"/>
    <col min="6406" max="6406" width="0" style="51" hidden="1" customWidth="1"/>
    <col min="6407" max="6407" width="10.5703125" style="51" customWidth="1"/>
    <col min="6408" max="6408" width="11" style="51" customWidth="1"/>
    <col min="6409" max="6656" width="9.140625" style="51"/>
    <col min="6657" max="6657" width="28.42578125" style="51" customWidth="1"/>
    <col min="6658" max="6658" width="11" style="51" customWidth="1"/>
    <col min="6659" max="6659" width="10.7109375" style="51" customWidth="1"/>
    <col min="6660" max="6660" width="11.5703125" style="51" customWidth="1"/>
    <col min="6661" max="6661" width="14.140625" style="51" customWidth="1"/>
    <col min="6662" max="6662" width="0" style="51" hidden="1" customWidth="1"/>
    <col min="6663" max="6663" width="10.5703125" style="51" customWidth="1"/>
    <col min="6664" max="6664" width="11" style="51" customWidth="1"/>
    <col min="6665" max="6912" width="9.140625" style="51"/>
    <col min="6913" max="6913" width="28.42578125" style="51" customWidth="1"/>
    <col min="6914" max="6914" width="11" style="51" customWidth="1"/>
    <col min="6915" max="6915" width="10.7109375" style="51" customWidth="1"/>
    <col min="6916" max="6916" width="11.5703125" style="51" customWidth="1"/>
    <col min="6917" max="6917" width="14.140625" style="51" customWidth="1"/>
    <col min="6918" max="6918" width="0" style="51" hidden="1" customWidth="1"/>
    <col min="6919" max="6919" width="10.5703125" style="51" customWidth="1"/>
    <col min="6920" max="6920" width="11" style="51" customWidth="1"/>
    <col min="6921" max="7168" width="9.140625" style="51"/>
    <col min="7169" max="7169" width="28.42578125" style="51" customWidth="1"/>
    <col min="7170" max="7170" width="11" style="51" customWidth="1"/>
    <col min="7171" max="7171" width="10.7109375" style="51" customWidth="1"/>
    <col min="7172" max="7172" width="11.5703125" style="51" customWidth="1"/>
    <col min="7173" max="7173" width="14.140625" style="51" customWidth="1"/>
    <col min="7174" max="7174" width="0" style="51" hidden="1" customWidth="1"/>
    <col min="7175" max="7175" width="10.5703125" style="51" customWidth="1"/>
    <col min="7176" max="7176" width="11" style="51" customWidth="1"/>
    <col min="7177" max="7424" width="9.140625" style="51"/>
    <col min="7425" max="7425" width="28.42578125" style="51" customWidth="1"/>
    <col min="7426" max="7426" width="11" style="51" customWidth="1"/>
    <col min="7427" max="7427" width="10.7109375" style="51" customWidth="1"/>
    <col min="7428" max="7428" width="11.5703125" style="51" customWidth="1"/>
    <col min="7429" max="7429" width="14.140625" style="51" customWidth="1"/>
    <col min="7430" max="7430" width="0" style="51" hidden="1" customWidth="1"/>
    <col min="7431" max="7431" width="10.5703125" style="51" customWidth="1"/>
    <col min="7432" max="7432" width="11" style="51" customWidth="1"/>
    <col min="7433" max="7680" width="9.140625" style="51"/>
    <col min="7681" max="7681" width="28.42578125" style="51" customWidth="1"/>
    <col min="7682" max="7682" width="11" style="51" customWidth="1"/>
    <col min="7683" max="7683" width="10.7109375" style="51" customWidth="1"/>
    <col min="7684" max="7684" width="11.5703125" style="51" customWidth="1"/>
    <col min="7685" max="7685" width="14.140625" style="51" customWidth="1"/>
    <col min="7686" max="7686" width="0" style="51" hidden="1" customWidth="1"/>
    <col min="7687" max="7687" width="10.5703125" style="51" customWidth="1"/>
    <col min="7688" max="7688" width="11" style="51" customWidth="1"/>
    <col min="7689" max="7936" width="9.140625" style="51"/>
    <col min="7937" max="7937" width="28.42578125" style="51" customWidth="1"/>
    <col min="7938" max="7938" width="11" style="51" customWidth="1"/>
    <col min="7939" max="7939" width="10.7109375" style="51" customWidth="1"/>
    <col min="7940" max="7940" width="11.5703125" style="51" customWidth="1"/>
    <col min="7941" max="7941" width="14.140625" style="51" customWidth="1"/>
    <col min="7942" max="7942" width="0" style="51" hidden="1" customWidth="1"/>
    <col min="7943" max="7943" width="10.5703125" style="51" customWidth="1"/>
    <col min="7944" max="7944" width="11" style="51" customWidth="1"/>
    <col min="7945" max="8192" width="9.140625" style="51"/>
    <col min="8193" max="8193" width="28.42578125" style="51" customWidth="1"/>
    <col min="8194" max="8194" width="11" style="51" customWidth="1"/>
    <col min="8195" max="8195" width="10.7109375" style="51" customWidth="1"/>
    <col min="8196" max="8196" width="11.5703125" style="51" customWidth="1"/>
    <col min="8197" max="8197" width="14.140625" style="51" customWidth="1"/>
    <col min="8198" max="8198" width="0" style="51" hidden="1" customWidth="1"/>
    <col min="8199" max="8199" width="10.5703125" style="51" customWidth="1"/>
    <col min="8200" max="8200" width="11" style="51" customWidth="1"/>
    <col min="8201" max="8448" width="9.140625" style="51"/>
    <col min="8449" max="8449" width="28.42578125" style="51" customWidth="1"/>
    <col min="8450" max="8450" width="11" style="51" customWidth="1"/>
    <col min="8451" max="8451" width="10.7109375" style="51" customWidth="1"/>
    <col min="8452" max="8452" width="11.5703125" style="51" customWidth="1"/>
    <col min="8453" max="8453" width="14.140625" style="51" customWidth="1"/>
    <col min="8454" max="8454" width="0" style="51" hidden="1" customWidth="1"/>
    <col min="8455" max="8455" width="10.5703125" style="51" customWidth="1"/>
    <col min="8456" max="8456" width="11" style="51" customWidth="1"/>
    <col min="8457" max="8704" width="9.140625" style="51"/>
    <col min="8705" max="8705" width="28.42578125" style="51" customWidth="1"/>
    <col min="8706" max="8706" width="11" style="51" customWidth="1"/>
    <col min="8707" max="8707" width="10.7109375" style="51" customWidth="1"/>
    <col min="8708" max="8708" width="11.5703125" style="51" customWidth="1"/>
    <col min="8709" max="8709" width="14.140625" style="51" customWidth="1"/>
    <col min="8710" max="8710" width="0" style="51" hidden="1" customWidth="1"/>
    <col min="8711" max="8711" width="10.5703125" style="51" customWidth="1"/>
    <col min="8712" max="8712" width="11" style="51" customWidth="1"/>
    <col min="8713" max="8960" width="9.140625" style="51"/>
    <col min="8961" max="8961" width="28.42578125" style="51" customWidth="1"/>
    <col min="8962" max="8962" width="11" style="51" customWidth="1"/>
    <col min="8963" max="8963" width="10.7109375" style="51" customWidth="1"/>
    <col min="8964" max="8964" width="11.5703125" style="51" customWidth="1"/>
    <col min="8965" max="8965" width="14.140625" style="51" customWidth="1"/>
    <col min="8966" max="8966" width="0" style="51" hidden="1" customWidth="1"/>
    <col min="8967" max="8967" width="10.5703125" style="51" customWidth="1"/>
    <col min="8968" max="8968" width="11" style="51" customWidth="1"/>
    <col min="8969" max="9216" width="9.140625" style="51"/>
    <col min="9217" max="9217" width="28.42578125" style="51" customWidth="1"/>
    <col min="9218" max="9218" width="11" style="51" customWidth="1"/>
    <col min="9219" max="9219" width="10.7109375" style="51" customWidth="1"/>
    <col min="9220" max="9220" width="11.5703125" style="51" customWidth="1"/>
    <col min="9221" max="9221" width="14.140625" style="51" customWidth="1"/>
    <col min="9222" max="9222" width="0" style="51" hidden="1" customWidth="1"/>
    <col min="9223" max="9223" width="10.5703125" style="51" customWidth="1"/>
    <col min="9224" max="9224" width="11" style="51" customWidth="1"/>
    <col min="9225" max="9472" width="9.140625" style="51"/>
    <col min="9473" max="9473" width="28.42578125" style="51" customWidth="1"/>
    <col min="9474" max="9474" width="11" style="51" customWidth="1"/>
    <col min="9475" max="9475" width="10.7109375" style="51" customWidth="1"/>
    <col min="9476" max="9476" width="11.5703125" style="51" customWidth="1"/>
    <col min="9477" max="9477" width="14.140625" style="51" customWidth="1"/>
    <col min="9478" max="9478" width="0" style="51" hidden="1" customWidth="1"/>
    <col min="9479" max="9479" width="10.5703125" style="51" customWidth="1"/>
    <col min="9480" max="9480" width="11" style="51" customWidth="1"/>
    <col min="9481" max="9728" width="9.140625" style="51"/>
    <col min="9729" max="9729" width="28.42578125" style="51" customWidth="1"/>
    <col min="9730" max="9730" width="11" style="51" customWidth="1"/>
    <col min="9731" max="9731" width="10.7109375" style="51" customWidth="1"/>
    <col min="9732" max="9732" width="11.5703125" style="51" customWidth="1"/>
    <col min="9733" max="9733" width="14.140625" style="51" customWidth="1"/>
    <col min="9734" max="9734" width="0" style="51" hidden="1" customWidth="1"/>
    <col min="9735" max="9735" width="10.5703125" style="51" customWidth="1"/>
    <col min="9736" max="9736" width="11" style="51" customWidth="1"/>
    <col min="9737" max="9984" width="9.140625" style="51"/>
    <col min="9985" max="9985" width="28.42578125" style="51" customWidth="1"/>
    <col min="9986" max="9986" width="11" style="51" customWidth="1"/>
    <col min="9987" max="9987" width="10.7109375" style="51" customWidth="1"/>
    <col min="9988" max="9988" width="11.5703125" style="51" customWidth="1"/>
    <col min="9989" max="9989" width="14.140625" style="51" customWidth="1"/>
    <col min="9990" max="9990" width="0" style="51" hidden="1" customWidth="1"/>
    <col min="9991" max="9991" width="10.5703125" style="51" customWidth="1"/>
    <col min="9992" max="9992" width="11" style="51" customWidth="1"/>
    <col min="9993" max="10240" width="9.140625" style="51"/>
    <col min="10241" max="10241" width="28.42578125" style="51" customWidth="1"/>
    <col min="10242" max="10242" width="11" style="51" customWidth="1"/>
    <col min="10243" max="10243" width="10.7109375" style="51" customWidth="1"/>
    <col min="10244" max="10244" width="11.5703125" style="51" customWidth="1"/>
    <col min="10245" max="10245" width="14.140625" style="51" customWidth="1"/>
    <col min="10246" max="10246" width="0" style="51" hidden="1" customWidth="1"/>
    <col min="10247" max="10247" width="10.5703125" style="51" customWidth="1"/>
    <col min="10248" max="10248" width="11" style="51" customWidth="1"/>
    <col min="10249" max="10496" width="9.140625" style="51"/>
    <col min="10497" max="10497" width="28.42578125" style="51" customWidth="1"/>
    <col min="10498" max="10498" width="11" style="51" customWidth="1"/>
    <col min="10499" max="10499" width="10.7109375" style="51" customWidth="1"/>
    <col min="10500" max="10500" width="11.5703125" style="51" customWidth="1"/>
    <col min="10501" max="10501" width="14.140625" style="51" customWidth="1"/>
    <col min="10502" max="10502" width="0" style="51" hidden="1" customWidth="1"/>
    <col min="10503" max="10503" width="10.5703125" style="51" customWidth="1"/>
    <col min="10504" max="10504" width="11" style="51" customWidth="1"/>
    <col min="10505" max="10752" width="9.140625" style="51"/>
    <col min="10753" max="10753" width="28.42578125" style="51" customWidth="1"/>
    <col min="10754" max="10754" width="11" style="51" customWidth="1"/>
    <col min="10755" max="10755" width="10.7109375" style="51" customWidth="1"/>
    <col min="10756" max="10756" width="11.5703125" style="51" customWidth="1"/>
    <col min="10757" max="10757" width="14.140625" style="51" customWidth="1"/>
    <col min="10758" max="10758" width="0" style="51" hidden="1" customWidth="1"/>
    <col min="10759" max="10759" width="10.5703125" style="51" customWidth="1"/>
    <col min="10760" max="10760" width="11" style="51" customWidth="1"/>
    <col min="10761" max="11008" width="9.140625" style="51"/>
    <col min="11009" max="11009" width="28.42578125" style="51" customWidth="1"/>
    <col min="11010" max="11010" width="11" style="51" customWidth="1"/>
    <col min="11011" max="11011" width="10.7109375" style="51" customWidth="1"/>
    <col min="11012" max="11012" width="11.5703125" style="51" customWidth="1"/>
    <col min="11013" max="11013" width="14.140625" style="51" customWidth="1"/>
    <col min="11014" max="11014" width="0" style="51" hidden="1" customWidth="1"/>
    <col min="11015" max="11015" width="10.5703125" style="51" customWidth="1"/>
    <col min="11016" max="11016" width="11" style="51" customWidth="1"/>
    <col min="11017" max="11264" width="9.140625" style="51"/>
    <col min="11265" max="11265" width="28.42578125" style="51" customWidth="1"/>
    <col min="11266" max="11266" width="11" style="51" customWidth="1"/>
    <col min="11267" max="11267" width="10.7109375" style="51" customWidth="1"/>
    <col min="11268" max="11268" width="11.5703125" style="51" customWidth="1"/>
    <col min="11269" max="11269" width="14.140625" style="51" customWidth="1"/>
    <col min="11270" max="11270" width="0" style="51" hidden="1" customWidth="1"/>
    <col min="11271" max="11271" width="10.5703125" style="51" customWidth="1"/>
    <col min="11272" max="11272" width="11" style="51" customWidth="1"/>
    <col min="11273" max="11520" width="9.140625" style="51"/>
    <col min="11521" max="11521" width="28.42578125" style="51" customWidth="1"/>
    <col min="11522" max="11522" width="11" style="51" customWidth="1"/>
    <col min="11523" max="11523" width="10.7109375" style="51" customWidth="1"/>
    <col min="11524" max="11524" width="11.5703125" style="51" customWidth="1"/>
    <col min="11525" max="11525" width="14.140625" style="51" customWidth="1"/>
    <col min="11526" max="11526" width="0" style="51" hidden="1" customWidth="1"/>
    <col min="11527" max="11527" width="10.5703125" style="51" customWidth="1"/>
    <col min="11528" max="11528" width="11" style="51" customWidth="1"/>
    <col min="11529" max="11776" width="9.140625" style="51"/>
    <col min="11777" max="11777" width="28.42578125" style="51" customWidth="1"/>
    <col min="11778" max="11778" width="11" style="51" customWidth="1"/>
    <col min="11779" max="11779" width="10.7109375" style="51" customWidth="1"/>
    <col min="11780" max="11780" width="11.5703125" style="51" customWidth="1"/>
    <col min="11781" max="11781" width="14.140625" style="51" customWidth="1"/>
    <col min="11782" max="11782" width="0" style="51" hidden="1" customWidth="1"/>
    <col min="11783" max="11783" width="10.5703125" style="51" customWidth="1"/>
    <col min="11784" max="11784" width="11" style="51" customWidth="1"/>
    <col min="11785" max="12032" width="9.140625" style="51"/>
    <col min="12033" max="12033" width="28.42578125" style="51" customWidth="1"/>
    <col min="12034" max="12034" width="11" style="51" customWidth="1"/>
    <col min="12035" max="12035" width="10.7109375" style="51" customWidth="1"/>
    <col min="12036" max="12036" width="11.5703125" style="51" customWidth="1"/>
    <col min="12037" max="12037" width="14.140625" style="51" customWidth="1"/>
    <col min="12038" max="12038" width="0" style="51" hidden="1" customWidth="1"/>
    <col min="12039" max="12039" width="10.5703125" style="51" customWidth="1"/>
    <col min="12040" max="12040" width="11" style="51" customWidth="1"/>
    <col min="12041" max="12288" width="9.140625" style="51"/>
    <col min="12289" max="12289" width="28.42578125" style="51" customWidth="1"/>
    <col min="12290" max="12290" width="11" style="51" customWidth="1"/>
    <col min="12291" max="12291" width="10.7109375" style="51" customWidth="1"/>
    <col min="12292" max="12292" width="11.5703125" style="51" customWidth="1"/>
    <col min="12293" max="12293" width="14.140625" style="51" customWidth="1"/>
    <col min="12294" max="12294" width="0" style="51" hidden="1" customWidth="1"/>
    <col min="12295" max="12295" width="10.5703125" style="51" customWidth="1"/>
    <col min="12296" max="12296" width="11" style="51" customWidth="1"/>
    <col min="12297" max="12544" width="9.140625" style="51"/>
    <col min="12545" max="12545" width="28.42578125" style="51" customWidth="1"/>
    <col min="12546" max="12546" width="11" style="51" customWidth="1"/>
    <col min="12547" max="12547" width="10.7109375" style="51" customWidth="1"/>
    <col min="12548" max="12548" width="11.5703125" style="51" customWidth="1"/>
    <col min="12549" max="12549" width="14.140625" style="51" customWidth="1"/>
    <col min="12550" max="12550" width="0" style="51" hidden="1" customWidth="1"/>
    <col min="12551" max="12551" width="10.5703125" style="51" customWidth="1"/>
    <col min="12552" max="12552" width="11" style="51" customWidth="1"/>
    <col min="12553" max="12800" width="9.140625" style="51"/>
    <col min="12801" max="12801" width="28.42578125" style="51" customWidth="1"/>
    <col min="12802" max="12802" width="11" style="51" customWidth="1"/>
    <col min="12803" max="12803" width="10.7109375" style="51" customWidth="1"/>
    <col min="12804" max="12804" width="11.5703125" style="51" customWidth="1"/>
    <col min="12805" max="12805" width="14.140625" style="51" customWidth="1"/>
    <col min="12806" max="12806" width="0" style="51" hidden="1" customWidth="1"/>
    <col min="12807" max="12807" width="10.5703125" style="51" customWidth="1"/>
    <col min="12808" max="12808" width="11" style="51" customWidth="1"/>
    <col min="12809" max="13056" width="9.140625" style="51"/>
    <col min="13057" max="13057" width="28.42578125" style="51" customWidth="1"/>
    <col min="13058" max="13058" width="11" style="51" customWidth="1"/>
    <col min="13059" max="13059" width="10.7109375" style="51" customWidth="1"/>
    <col min="13060" max="13060" width="11.5703125" style="51" customWidth="1"/>
    <col min="13061" max="13061" width="14.140625" style="51" customWidth="1"/>
    <col min="13062" max="13062" width="0" style="51" hidden="1" customWidth="1"/>
    <col min="13063" max="13063" width="10.5703125" style="51" customWidth="1"/>
    <col min="13064" max="13064" width="11" style="51" customWidth="1"/>
    <col min="13065" max="13312" width="9.140625" style="51"/>
    <col min="13313" max="13313" width="28.42578125" style="51" customWidth="1"/>
    <col min="13314" max="13314" width="11" style="51" customWidth="1"/>
    <col min="13315" max="13315" width="10.7109375" style="51" customWidth="1"/>
    <col min="13316" max="13316" width="11.5703125" style="51" customWidth="1"/>
    <col min="13317" max="13317" width="14.140625" style="51" customWidth="1"/>
    <col min="13318" max="13318" width="0" style="51" hidden="1" customWidth="1"/>
    <col min="13319" max="13319" width="10.5703125" style="51" customWidth="1"/>
    <col min="13320" max="13320" width="11" style="51" customWidth="1"/>
    <col min="13321" max="13568" width="9.140625" style="51"/>
    <col min="13569" max="13569" width="28.42578125" style="51" customWidth="1"/>
    <col min="13570" max="13570" width="11" style="51" customWidth="1"/>
    <col min="13571" max="13571" width="10.7109375" style="51" customWidth="1"/>
    <col min="13572" max="13572" width="11.5703125" style="51" customWidth="1"/>
    <col min="13573" max="13573" width="14.140625" style="51" customWidth="1"/>
    <col min="13574" max="13574" width="0" style="51" hidden="1" customWidth="1"/>
    <col min="13575" max="13575" width="10.5703125" style="51" customWidth="1"/>
    <col min="13576" max="13576" width="11" style="51" customWidth="1"/>
    <col min="13577" max="13824" width="9.140625" style="51"/>
    <col min="13825" max="13825" width="28.42578125" style="51" customWidth="1"/>
    <col min="13826" max="13826" width="11" style="51" customWidth="1"/>
    <col min="13827" max="13827" width="10.7109375" style="51" customWidth="1"/>
    <col min="13828" max="13828" width="11.5703125" style="51" customWidth="1"/>
    <col min="13829" max="13829" width="14.140625" style="51" customWidth="1"/>
    <col min="13830" max="13830" width="0" style="51" hidden="1" customWidth="1"/>
    <col min="13831" max="13831" width="10.5703125" style="51" customWidth="1"/>
    <col min="13832" max="13832" width="11" style="51" customWidth="1"/>
    <col min="13833" max="14080" width="9.140625" style="51"/>
    <col min="14081" max="14081" width="28.42578125" style="51" customWidth="1"/>
    <col min="14082" max="14082" width="11" style="51" customWidth="1"/>
    <col min="14083" max="14083" width="10.7109375" style="51" customWidth="1"/>
    <col min="14084" max="14084" width="11.5703125" style="51" customWidth="1"/>
    <col min="14085" max="14085" width="14.140625" style="51" customWidth="1"/>
    <col min="14086" max="14086" width="0" style="51" hidden="1" customWidth="1"/>
    <col min="14087" max="14087" width="10.5703125" style="51" customWidth="1"/>
    <col min="14088" max="14088" width="11" style="51" customWidth="1"/>
    <col min="14089" max="14336" width="9.140625" style="51"/>
    <col min="14337" max="14337" width="28.42578125" style="51" customWidth="1"/>
    <col min="14338" max="14338" width="11" style="51" customWidth="1"/>
    <col min="14339" max="14339" width="10.7109375" style="51" customWidth="1"/>
    <col min="14340" max="14340" width="11.5703125" style="51" customWidth="1"/>
    <col min="14341" max="14341" width="14.140625" style="51" customWidth="1"/>
    <col min="14342" max="14342" width="0" style="51" hidden="1" customWidth="1"/>
    <col min="14343" max="14343" width="10.5703125" style="51" customWidth="1"/>
    <col min="14344" max="14344" width="11" style="51" customWidth="1"/>
    <col min="14345" max="14592" width="9.140625" style="51"/>
    <col min="14593" max="14593" width="28.42578125" style="51" customWidth="1"/>
    <col min="14594" max="14594" width="11" style="51" customWidth="1"/>
    <col min="14595" max="14595" width="10.7109375" style="51" customWidth="1"/>
    <col min="14596" max="14596" width="11.5703125" style="51" customWidth="1"/>
    <col min="14597" max="14597" width="14.140625" style="51" customWidth="1"/>
    <col min="14598" max="14598" width="0" style="51" hidden="1" customWidth="1"/>
    <col min="14599" max="14599" width="10.5703125" style="51" customWidth="1"/>
    <col min="14600" max="14600" width="11" style="51" customWidth="1"/>
    <col min="14601" max="14848" width="9.140625" style="51"/>
    <col min="14849" max="14849" width="28.42578125" style="51" customWidth="1"/>
    <col min="14850" max="14850" width="11" style="51" customWidth="1"/>
    <col min="14851" max="14851" width="10.7109375" style="51" customWidth="1"/>
    <col min="14852" max="14852" width="11.5703125" style="51" customWidth="1"/>
    <col min="14853" max="14853" width="14.140625" style="51" customWidth="1"/>
    <col min="14854" max="14854" width="0" style="51" hidden="1" customWidth="1"/>
    <col min="14855" max="14855" width="10.5703125" style="51" customWidth="1"/>
    <col min="14856" max="14856" width="11" style="51" customWidth="1"/>
    <col min="14857" max="15104" width="9.140625" style="51"/>
    <col min="15105" max="15105" width="28.42578125" style="51" customWidth="1"/>
    <col min="15106" max="15106" width="11" style="51" customWidth="1"/>
    <col min="15107" max="15107" width="10.7109375" style="51" customWidth="1"/>
    <col min="15108" max="15108" width="11.5703125" style="51" customWidth="1"/>
    <col min="15109" max="15109" width="14.140625" style="51" customWidth="1"/>
    <col min="15110" max="15110" width="0" style="51" hidden="1" customWidth="1"/>
    <col min="15111" max="15111" width="10.5703125" style="51" customWidth="1"/>
    <col min="15112" max="15112" width="11" style="51" customWidth="1"/>
    <col min="15113" max="15360" width="9.140625" style="51"/>
    <col min="15361" max="15361" width="28.42578125" style="51" customWidth="1"/>
    <col min="15362" max="15362" width="11" style="51" customWidth="1"/>
    <col min="15363" max="15363" width="10.7109375" style="51" customWidth="1"/>
    <col min="15364" max="15364" width="11.5703125" style="51" customWidth="1"/>
    <col min="15365" max="15365" width="14.140625" style="51" customWidth="1"/>
    <col min="15366" max="15366" width="0" style="51" hidden="1" customWidth="1"/>
    <col min="15367" max="15367" width="10.5703125" style="51" customWidth="1"/>
    <col min="15368" max="15368" width="11" style="51" customWidth="1"/>
    <col min="15369" max="15616" width="9.140625" style="51"/>
    <col min="15617" max="15617" width="28.42578125" style="51" customWidth="1"/>
    <col min="15618" max="15618" width="11" style="51" customWidth="1"/>
    <col min="15619" max="15619" width="10.7109375" style="51" customWidth="1"/>
    <col min="15620" max="15620" width="11.5703125" style="51" customWidth="1"/>
    <col min="15621" max="15621" width="14.140625" style="51" customWidth="1"/>
    <col min="15622" max="15622" width="0" style="51" hidden="1" customWidth="1"/>
    <col min="15623" max="15623" width="10.5703125" style="51" customWidth="1"/>
    <col min="15624" max="15624" width="11" style="51" customWidth="1"/>
    <col min="15625" max="15872" width="9.140625" style="51"/>
    <col min="15873" max="15873" width="28.42578125" style="51" customWidth="1"/>
    <col min="15874" max="15874" width="11" style="51" customWidth="1"/>
    <col min="15875" max="15875" width="10.7109375" style="51" customWidth="1"/>
    <col min="15876" max="15876" width="11.5703125" style="51" customWidth="1"/>
    <col min="15877" max="15877" width="14.140625" style="51" customWidth="1"/>
    <col min="15878" max="15878" width="0" style="51" hidden="1" customWidth="1"/>
    <col min="15879" max="15879" width="10.5703125" style="51" customWidth="1"/>
    <col min="15880" max="15880" width="11" style="51" customWidth="1"/>
    <col min="15881" max="16128" width="9.140625" style="51"/>
    <col min="16129" max="16129" width="28.42578125" style="51" customWidth="1"/>
    <col min="16130" max="16130" width="11" style="51" customWidth="1"/>
    <col min="16131" max="16131" width="10.7109375" style="51" customWidth="1"/>
    <col min="16132" max="16132" width="11.5703125" style="51" customWidth="1"/>
    <col min="16133" max="16133" width="14.140625" style="51" customWidth="1"/>
    <col min="16134" max="16134" width="0" style="51" hidden="1" customWidth="1"/>
    <col min="16135" max="16135" width="10.5703125" style="51" customWidth="1"/>
    <col min="16136" max="16136" width="11" style="51" customWidth="1"/>
    <col min="16137" max="16384" width="9.140625" style="51"/>
  </cols>
  <sheetData>
    <row r="1" spans="1:10" x14ac:dyDescent="0.25">
      <c r="A1" s="50" t="s">
        <v>126</v>
      </c>
      <c r="B1" s="156" t="s">
        <v>127</v>
      </c>
      <c r="C1" s="157"/>
      <c r="D1" s="157"/>
      <c r="E1" s="157"/>
      <c r="F1" s="157"/>
      <c r="G1" s="158" t="s">
        <v>8</v>
      </c>
      <c r="H1" s="159"/>
    </row>
    <row r="2" spans="1:10" x14ac:dyDescent="0.25">
      <c r="A2" s="160" t="s">
        <v>128</v>
      </c>
      <c r="B2" s="157"/>
      <c r="C2" s="157"/>
      <c r="D2" s="157"/>
      <c r="E2" s="157"/>
      <c r="F2" s="157"/>
      <c r="G2" s="163" t="s">
        <v>203</v>
      </c>
      <c r="H2" s="164"/>
    </row>
    <row r="3" spans="1:10" x14ac:dyDescent="0.25">
      <c r="A3" s="161"/>
      <c r="B3" s="157"/>
      <c r="C3" s="157"/>
      <c r="D3" s="157"/>
      <c r="E3" s="157"/>
      <c r="F3" s="157"/>
      <c r="G3" s="164"/>
      <c r="H3" s="164"/>
    </row>
    <row r="4" spans="1:10" x14ac:dyDescent="0.25">
      <c r="A4" s="161"/>
      <c r="B4" s="157"/>
      <c r="C4" s="157"/>
      <c r="D4" s="157"/>
      <c r="E4" s="157"/>
      <c r="F4" s="157"/>
      <c r="G4" s="164"/>
      <c r="H4" s="164"/>
    </row>
    <row r="5" spans="1:10" ht="41.45" customHeight="1" x14ac:dyDescent="0.25">
      <c r="A5" s="162"/>
      <c r="B5" s="165" t="s">
        <v>129</v>
      </c>
      <c r="C5" s="166"/>
      <c r="D5" s="166"/>
      <c r="E5" s="166"/>
      <c r="F5" s="167"/>
      <c r="G5" s="164"/>
      <c r="H5" s="164"/>
    </row>
    <row r="6" spans="1:10" s="3" customFormat="1" ht="27" customHeight="1" x14ac:dyDescent="0.2">
      <c r="A6" s="52" t="s">
        <v>130</v>
      </c>
      <c r="B6" s="168" t="s">
        <v>200</v>
      </c>
      <c r="C6" s="169"/>
      <c r="D6" s="169"/>
      <c r="E6" s="169"/>
      <c r="F6" s="169"/>
      <c r="G6" s="164"/>
      <c r="H6" s="164"/>
      <c r="I6" s="53"/>
    </row>
    <row r="7" spans="1:10" s="3" customFormat="1" ht="27.6" customHeight="1" x14ac:dyDescent="0.2">
      <c r="A7" s="54" t="s">
        <v>66</v>
      </c>
      <c r="B7" s="169"/>
      <c r="C7" s="169"/>
      <c r="D7" s="169"/>
      <c r="E7" s="169"/>
      <c r="F7" s="169"/>
      <c r="G7" s="170"/>
      <c r="H7" s="170"/>
    </row>
    <row r="8" spans="1:10" s="3" customFormat="1" ht="43.9" customHeight="1" x14ac:dyDescent="0.2">
      <c r="A8" s="55" t="s">
        <v>131</v>
      </c>
      <c r="B8" s="56" t="s">
        <v>132</v>
      </c>
      <c r="C8" s="57" t="s">
        <v>133</v>
      </c>
      <c r="D8" s="171" t="s">
        <v>134</v>
      </c>
      <c r="E8" s="172"/>
      <c r="F8" s="173"/>
      <c r="G8" s="56" t="s">
        <v>132</v>
      </c>
      <c r="H8" s="57" t="s">
        <v>133</v>
      </c>
      <c r="J8" s="58"/>
    </row>
    <row r="9" spans="1:10" s="3" customFormat="1" ht="24.6" customHeight="1" x14ac:dyDescent="0.2">
      <c r="A9" s="59" t="s">
        <v>135</v>
      </c>
      <c r="B9" s="60">
        <f>B10+B11+B22+B23+B27</f>
        <v>7967668.9100000001</v>
      </c>
      <c r="C9" s="60">
        <f>C10+C11+C22+C23+C27</f>
        <v>8839011.2100000009</v>
      </c>
      <c r="D9" s="174" t="s">
        <v>136</v>
      </c>
      <c r="E9" s="175"/>
      <c r="F9" s="176"/>
      <c r="G9" s="60">
        <f>SUM(G10+G11+G14+G15)</f>
        <v>37466286.120000005</v>
      </c>
      <c r="H9" s="60">
        <f>SUM(H10+H11+H14+H15)</f>
        <v>43209425.49000001</v>
      </c>
    </row>
    <row r="10" spans="1:10" s="3" customFormat="1" ht="34.15" customHeight="1" x14ac:dyDescent="0.2">
      <c r="A10" s="61" t="s">
        <v>137</v>
      </c>
      <c r="B10" s="62">
        <v>0</v>
      </c>
      <c r="C10" s="62">
        <v>0</v>
      </c>
      <c r="D10" s="177" t="s">
        <v>138</v>
      </c>
      <c r="E10" s="178"/>
      <c r="F10" s="179"/>
      <c r="G10" s="63">
        <v>499474226.89999998</v>
      </c>
      <c r="H10" s="64">
        <v>511578422.17000002</v>
      </c>
    </row>
    <row r="11" spans="1:10" s="3" customFormat="1" ht="37.15" customHeight="1" x14ac:dyDescent="0.2">
      <c r="A11" s="59" t="s">
        <v>139</v>
      </c>
      <c r="B11" s="65">
        <f>B12+B20+B21</f>
        <v>7274092.9900000002</v>
      </c>
      <c r="C11" s="65">
        <f>C12+C20+C21</f>
        <v>8130609.2400000002</v>
      </c>
      <c r="D11" s="180" t="s">
        <v>140</v>
      </c>
      <c r="E11" s="181"/>
      <c r="F11" s="182"/>
      <c r="G11" s="65">
        <f>SUM(G12+G13)</f>
        <v>-462007940.77999997</v>
      </c>
      <c r="H11" s="65">
        <f>SUM(H12+H13)</f>
        <v>-468368996.68000001</v>
      </c>
    </row>
    <row r="12" spans="1:10" s="69" customFormat="1" ht="31.9" customHeight="1" x14ac:dyDescent="0.2">
      <c r="A12" s="66" t="s">
        <v>141</v>
      </c>
      <c r="B12" s="67">
        <f>SUM(B13:B19)</f>
        <v>7243652.9900000002</v>
      </c>
      <c r="C12" s="67">
        <f>SUM(C13:C19)</f>
        <v>8100169.2400000002</v>
      </c>
      <c r="D12" s="153" t="s">
        <v>142</v>
      </c>
      <c r="E12" s="154"/>
      <c r="F12" s="155"/>
      <c r="G12" s="67"/>
      <c r="H12" s="68"/>
    </row>
    <row r="13" spans="1:10" ht="37.15" customHeight="1" x14ac:dyDescent="0.25">
      <c r="A13" s="70" t="s">
        <v>143</v>
      </c>
      <c r="B13" s="63">
        <v>402455.05</v>
      </c>
      <c r="C13" s="63">
        <v>548646.42000000004</v>
      </c>
      <c r="D13" s="153" t="s">
        <v>144</v>
      </c>
      <c r="E13" s="154"/>
      <c r="F13" s="155"/>
      <c r="G13" s="63">
        <v>-462007940.77999997</v>
      </c>
      <c r="H13" s="64">
        <v>-468368996.68000001</v>
      </c>
    </row>
    <row r="14" spans="1:10" ht="64.150000000000006" customHeight="1" x14ac:dyDescent="0.25">
      <c r="A14" s="71" t="s">
        <v>145</v>
      </c>
      <c r="B14" s="72">
        <v>0</v>
      </c>
      <c r="C14" s="72">
        <v>0</v>
      </c>
      <c r="D14" s="186" t="s">
        <v>146</v>
      </c>
      <c r="E14" s="187"/>
      <c r="F14" s="188"/>
      <c r="G14" s="73">
        <v>0</v>
      </c>
      <c r="H14" s="74">
        <v>0</v>
      </c>
    </row>
    <row r="15" spans="1:10" ht="39.6" customHeight="1" x14ac:dyDescent="0.25">
      <c r="A15" s="71" t="s">
        <v>147</v>
      </c>
      <c r="B15" s="63">
        <v>6536830.8200000003</v>
      </c>
      <c r="C15" s="63">
        <v>7301231.46</v>
      </c>
      <c r="D15" s="189" t="s">
        <v>148</v>
      </c>
      <c r="E15" s="190"/>
      <c r="F15" s="191"/>
      <c r="G15" s="65">
        <v>0</v>
      </c>
      <c r="H15" s="75">
        <v>0</v>
      </c>
    </row>
    <row r="16" spans="1:10" ht="27" customHeight="1" x14ac:dyDescent="0.25">
      <c r="A16" s="192" t="s">
        <v>149</v>
      </c>
      <c r="B16" s="194">
        <v>211049.36</v>
      </c>
      <c r="C16" s="194">
        <v>176897.32</v>
      </c>
      <c r="D16" s="196" t="s">
        <v>150</v>
      </c>
      <c r="E16" s="197"/>
      <c r="F16" s="198"/>
      <c r="G16" s="65">
        <v>0</v>
      </c>
      <c r="H16" s="74">
        <v>0</v>
      </c>
    </row>
    <row r="17" spans="1:58" ht="27.6" customHeight="1" x14ac:dyDescent="0.25">
      <c r="A17" s="193"/>
      <c r="B17" s="195"/>
      <c r="C17" s="195"/>
      <c r="D17" s="196" t="s">
        <v>151</v>
      </c>
      <c r="E17" s="197"/>
      <c r="F17" s="198"/>
      <c r="G17" s="65">
        <v>0</v>
      </c>
      <c r="H17" s="74">
        <v>0</v>
      </c>
    </row>
    <row r="18" spans="1:58" ht="30" customHeight="1" x14ac:dyDescent="0.25">
      <c r="A18" s="70" t="s">
        <v>152</v>
      </c>
      <c r="B18" s="63">
        <v>0</v>
      </c>
      <c r="C18" s="63">
        <v>0</v>
      </c>
      <c r="D18" s="189" t="s">
        <v>153</v>
      </c>
      <c r="E18" s="190"/>
      <c r="F18" s="191"/>
      <c r="G18" s="65">
        <f>SUM(G19+G20+G31+G32)</f>
        <v>2732537.3</v>
      </c>
      <c r="H18" s="65">
        <f>SUM(H19+H20+H31+H32)</f>
        <v>2941967.06</v>
      </c>
    </row>
    <row r="19" spans="1:58" ht="37.9" customHeight="1" x14ac:dyDescent="0.25">
      <c r="A19" s="70" t="s">
        <v>154</v>
      </c>
      <c r="B19" s="63">
        <v>93317.759999999995</v>
      </c>
      <c r="C19" s="63">
        <v>73394.039999999994</v>
      </c>
      <c r="D19" s="189" t="s">
        <v>155</v>
      </c>
      <c r="E19" s="190"/>
      <c r="F19" s="191"/>
      <c r="G19" s="65">
        <v>0</v>
      </c>
      <c r="H19" s="74">
        <v>0</v>
      </c>
    </row>
    <row r="20" spans="1:58" ht="37.9" customHeight="1" x14ac:dyDescent="0.25">
      <c r="A20" s="71" t="s">
        <v>156</v>
      </c>
      <c r="B20" s="63">
        <v>30440</v>
      </c>
      <c r="C20" s="63">
        <v>30440</v>
      </c>
      <c r="D20" s="189" t="s">
        <v>157</v>
      </c>
      <c r="E20" s="190"/>
      <c r="F20" s="191"/>
      <c r="G20" s="65">
        <f>SUM(G21:G28)</f>
        <v>2732537.3</v>
      </c>
      <c r="H20" s="65">
        <f>SUM(H21:H28)</f>
        <v>2941967.06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</row>
    <row r="21" spans="1:58" ht="25.5" x14ac:dyDescent="0.25">
      <c r="A21" s="71" t="s">
        <v>158</v>
      </c>
      <c r="B21" s="77"/>
      <c r="C21" s="77"/>
      <c r="D21" s="183" t="s">
        <v>159</v>
      </c>
      <c r="E21" s="184"/>
      <c r="F21" s="185"/>
      <c r="G21" s="77">
        <v>38034.1</v>
      </c>
      <c r="H21" s="78">
        <v>59135.82</v>
      </c>
    </row>
    <row r="22" spans="1:58" ht="33" customHeight="1" x14ac:dyDescent="0.25">
      <c r="A22" s="79" t="s">
        <v>160</v>
      </c>
      <c r="B22" s="65">
        <v>693575.92</v>
      </c>
      <c r="C22" s="65">
        <v>708401.97</v>
      </c>
      <c r="D22" s="183" t="s">
        <v>161</v>
      </c>
      <c r="E22" s="184"/>
      <c r="F22" s="185"/>
      <c r="G22" s="63">
        <v>0</v>
      </c>
      <c r="H22" s="64">
        <v>0</v>
      </c>
    </row>
    <row r="23" spans="1:58" ht="33" customHeight="1" x14ac:dyDescent="0.25">
      <c r="A23" s="80" t="s">
        <v>162</v>
      </c>
      <c r="B23" s="65">
        <f>SUM(B24:B26)</f>
        <v>0</v>
      </c>
      <c r="C23" s="65">
        <f>SUM(C24:C26)</f>
        <v>0</v>
      </c>
      <c r="D23" s="183" t="s">
        <v>163</v>
      </c>
      <c r="E23" s="184"/>
      <c r="F23" s="185"/>
      <c r="G23" s="63">
        <v>320065.28999999998</v>
      </c>
      <c r="H23" s="64">
        <v>342319.35999999999</v>
      </c>
    </row>
    <row r="24" spans="1:58" ht="27" customHeight="1" x14ac:dyDescent="0.25">
      <c r="A24" s="70" t="s">
        <v>164</v>
      </c>
      <c r="B24" s="63">
        <v>0</v>
      </c>
      <c r="C24" s="63">
        <v>0</v>
      </c>
      <c r="D24" s="183" t="s">
        <v>165</v>
      </c>
      <c r="E24" s="184"/>
      <c r="F24" s="185"/>
      <c r="G24" s="63">
        <v>1678426.38</v>
      </c>
      <c r="H24" s="64">
        <v>1779386.66</v>
      </c>
    </row>
    <row r="25" spans="1:58" ht="27.6" customHeight="1" x14ac:dyDescent="0.25">
      <c r="A25" s="70" t="s">
        <v>166</v>
      </c>
      <c r="B25" s="63">
        <v>0</v>
      </c>
      <c r="C25" s="63">
        <v>0</v>
      </c>
      <c r="D25" s="202" t="s">
        <v>167</v>
      </c>
      <c r="E25" s="203"/>
      <c r="F25" s="204"/>
      <c r="G25" s="63">
        <v>378.92</v>
      </c>
      <c r="H25" s="64">
        <v>23299.41</v>
      </c>
    </row>
    <row r="26" spans="1:58" ht="25.5" x14ac:dyDescent="0.25">
      <c r="A26" s="71" t="s">
        <v>168</v>
      </c>
      <c r="B26" s="63">
        <v>0</v>
      </c>
      <c r="C26" s="63">
        <v>0</v>
      </c>
      <c r="D26" s="183" t="s">
        <v>169</v>
      </c>
      <c r="E26" s="184"/>
      <c r="F26" s="185"/>
      <c r="G26" s="63">
        <v>835.28</v>
      </c>
      <c r="H26" s="64">
        <v>835.66</v>
      </c>
    </row>
    <row r="27" spans="1:58" ht="48.6" customHeight="1" x14ac:dyDescent="0.25">
      <c r="A27" s="80" t="s">
        <v>170</v>
      </c>
      <c r="B27" s="65">
        <v>0</v>
      </c>
      <c r="C27" s="65">
        <v>0</v>
      </c>
      <c r="D27" s="183" t="s">
        <v>171</v>
      </c>
      <c r="E27" s="184"/>
      <c r="F27" s="185"/>
      <c r="G27" s="63">
        <v>0</v>
      </c>
      <c r="H27" s="64">
        <v>0</v>
      </c>
    </row>
    <row r="28" spans="1:58" ht="34.15" customHeight="1" x14ac:dyDescent="0.25">
      <c r="A28" s="79" t="s">
        <v>172</v>
      </c>
      <c r="B28" s="60">
        <f>B29+B34+B40+B48</f>
        <v>32231154.509999998</v>
      </c>
      <c r="C28" s="60">
        <f>C29+C34+C40+C48</f>
        <v>37312381.340000004</v>
      </c>
      <c r="D28" s="205" t="s">
        <v>173</v>
      </c>
      <c r="E28" s="206"/>
      <c r="F28" s="207"/>
      <c r="G28" s="77">
        <f>SUM(G29:G30)</f>
        <v>694797.33</v>
      </c>
      <c r="H28" s="77">
        <f>SUM(H29:H30)</f>
        <v>736990.15</v>
      </c>
    </row>
    <row r="29" spans="1:58" ht="33" customHeight="1" x14ac:dyDescent="0.25">
      <c r="A29" s="79" t="s">
        <v>174</v>
      </c>
      <c r="B29" s="63">
        <f>B30+B31+B32+B33</f>
        <v>0</v>
      </c>
      <c r="C29" s="63">
        <f>C30+C31+C32+C33</f>
        <v>0</v>
      </c>
      <c r="D29" s="202" t="s">
        <v>175</v>
      </c>
      <c r="E29" s="203"/>
      <c r="F29" s="204"/>
      <c r="G29" s="63">
        <v>694797.33</v>
      </c>
      <c r="H29" s="64">
        <v>736990.15</v>
      </c>
    </row>
    <row r="30" spans="1:58" ht="24.6" customHeight="1" x14ac:dyDescent="0.25">
      <c r="A30" s="70" t="s">
        <v>176</v>
      </c>
      <c r="B30" s="63">
        <v>0</v>
      </c>
      <c r="C30" s="63">
        <v>0</v>
      </c>
      <c r="D30" s="153" t="s">
        <v>177</v>
      </c>
      <c r="E30" s="154"/>
      <c r="F30" s="155"/>
      <c r="G30" s="63">
        <v>0</v>
      </c>
      <c r="H30" s="78">
        <v>0</v>
      </c>
    </row>
    <row r="31" spans="1:58" ht="28.15" customHeight="1" x14ac:dyDescent="0.25">
      <c r="A31" s="70" t="s">
        <v>178</v>
      </c>
      <c r="B31" s="63">
        <v>0</v>
      </c>
      <c r="C31" s="63">
        <v>0</v>
      </c>
      <c r="D31" s="196" t="s">
        <v>179</v>
      </c>
      <c r="E31" s="197"/>
      <c r="F31" s="198"/>
      <c r="G31" s="65">
        <v>0</v>
      </c>
      <c r="H31" s="74">
        <v>0</v>
      </c>
    </row>
    <row r="32" spans="1:58" ht="27.6" customHeight="1" x14ac:dyDescent="0.25">
      <c r="A32" s="70" t="s">
        <v>180</v>
      </c>
      <c r="B32" s="63">
        <v>0</v>
      </c>
      <c r="C32" s="63">
        <v>0</v>
      </c>
      <c r="D32" s="196" t="s">
        <v>181</v>
      </c>
      <c r="E32" s="197"/>
      <c r="F32" s="198"/>
      <c r="G32" s="65">
        <v>0</v>
      </c>
      <c r="H32" s="74">
        <v>0</v>
      </c>
    </row>
    <row r="33" spans="1:8" x14ac:dyDescent="0.25">
      <c r="A33" s="70" t="s">
        <v>182</v>
      </c>
      <c r="B33" s="63">
        <v>0</v>
      </c>
      <c r="C33" s="63">
        <v>0</v>
      </c>
      <c r="D33" s="199"/>
      <c r="E33" s="200"/>
      <c r="F33" s="201"/>
      <c r="G33" s="63"/>
      <c r="H33" s="78"/>
    </row>
    <row r="34" spans="1:8" ht="28.5" x14ac:dyDescent="0.25">
      <c r="A34" s="80" t="s">
        <v>183</v>
      </c>
      <c r="B34" s="65">
        <f>B35+B36+B37+B38+B39</f>
        <v>31656121.899999999</v>
      </c>
      <c r="C34" s="65">
        <f>C35+C36+C37+C38+C39</f>
        <v>36712643.030000001</v>
      </c>
      <c r="D34" s="208"/>
      <c r="E34" s="209"/>
      <c r="F34" s="210"/>
      <c r="G34" s="65"/>
      <c r="H34" s="64"/>
    </row>
    <row r="35" spans="1:8" ht="25.5" x14ac:dyDescent="0.25">
      <c r="A35" s="71" t="s">
        <v>184</v>
      </c>
      <c r="B35" s="63">
        <v>0</v>
      </c>
      <c r="C35" s="63">
        <v>0</v>
      </c>
      <c r="D35" s="199"/>
      <c r="E35" s="200"/>
      <c r="F35" s="201"/>
      <c r="G35" s="63"/>
      <c r="H35" s="75"/>
    </row>
    <row r="36" spans="1:8" x14ac:dyDescent="0.25">
      <c r="A36" s="70" t="s">
        <v>185</v>
      </c>
      <c r="B36" s="63">
        <v>0</v>
      </c>
      <c r="C36" s="63">
        <v>0</v>
      </c>
      <c r="D36" s="199"/>
      <c r="E36" s="200"/>
      <c r="F36" s="201"/>
      <c r="G36" s="63"/>
      <c r="H36" s="75"/>
    </row>
    <row r="37" spans="1:8" ht="30.6" customHeight="1" x14ac:dyDescent="0.25">
      <c r="A37" s="71" t="s">
        <v>186</v>
      </c>
      <c r="B37" s="81">
        <v>0</v>
      </c>
      <c r="C37" s="81">
        <v>0</v>
      </c>
      <c r="D37" s="211"/>
      <c r="E37" s="212"/>
      <c r="F37" s="213"/>
      <c r="G37" s="77"/>
      <c r="H37" s="75"/>
    </row>
    <row r="38" spans="1:8" x14ac:dyDescent="0.25">
      <c r="A38" s="70" t="s">
        <v>187</v>
      </c>
      <c r="B38" s="63">
        <v>31656121.899999999</v>
      </c>
      <c r="C38" s="63">
        <v>36712643.030000001</v>
      </c>
      <c r="D38" s="199"/>
      <c r="E38" s="200"/>
      <c r="F38" s="201"/>
      <c r="G38" s="63"/>
      <c r="H38" s="75"/>
    </row>
    <row r="39" spans="1:8" ht="38.25" x14ac:dyDescent="0.25">
      <c r="A39" s="82" t="s">
        <v>188</v>
      </c>
      <c r="B39" s="77">
        <v>0</v>
      </c>
      <c r="C39" s="77">
        <v>0</v>
      </c>
      <c r="D39" s="211"/>
      <c r="E39" s="212"/>
      <c r="F39" s="213"/>
      <c r="G39" s="77"/>
      <c r="H39" s="75"/>
    </row>
    <row r="40" spans="1:8" ht="28.5" x14ac:dyDescent="0.25">
      <c r="A40" s="80" t="s">
        <v>189</v>
      </c>
      <c r="B40" s="65">
        <f>B41+B42+B43+B44+B45+B46+B47</f>
        <v>575032.61</v>
      </c>
      <c r="C40" s="65">
        <f>C41+C42+C43+C44+C45+C46+C47</f>
        <v>599738.31000000006</v>
      </c>
      <c r="D40" s="208"/>
      <c r="E40" s="209"/>
      <c r="F40" s="210"/>
      <c r="G40" s="65"/>
      <c r="H40" s="74"/>
    </row>
    <row r="41" spans="1:8" x14ac:dyDescent="0.25">
      <c r="A41" s="70" t="s">
        <v>190</v>
      </c>
      <c r="B41" s="63">
        <v>0</v>
      </c>
      <c r="C41" s="63">
        <v>0</v>
      </c>
      <c r="D41" s="199"/>
      <c r="E41" s="200"/>
      <c r="F41" s="201"/>
      <c r="G41" s="63"/>
      <c r="H41" s="75"/>
    </row>
    <row r="42" spans="1:8" ht="25.5" x14ac:dyDescent="0.25">
      <c r="A42" s="71" t="s">
        <v>191</v>
      </c>
      <c r="B42" s="63">
        <v>575032.61</v>
      </c>
      <c r="C42" s="63">
        <v>599738.31000000006</v>
      </c>
      <c r="D42" s="199"/>
      <c r="E42" s="200"/>
      <c r="F42" s="201"/>
      <c r="G42" s="63"/>
      <c r="H42" s="75"/>
    </row>
    <row r="43" spans="1:8" ht="25.5" x14ac:dyDescent="0.25">
      <c r="A43" s="71" t="s">
        <v>192</v>
      </c>
      <c r="B43" s="77">
        <v>0</v>
      </c>
      <c r="C43" s="77">
        <v>0</v>
      </c>
      <c r="D43" s="211"/>
      <c r="E43" s="212"/>
      <c r="F43" s="213"/>
      <c r="G43" s="77"/>
      <c r="H43" s="75"/>
    </row>
    <row r="44" spans="1:8" x14ac:dyDescent="0.25">
      <c r="A44" s="70" t="s">
        <v>193</v>
      </c>
      <c r="B44" s="63">
        <v>0</v>
      </c>
      <c r="C44" s="63">
        <v>0</v>
      </c>
      <c r="D44" s="199"/>
      <c r="E44" s="200"/>
      <c r="F44" s="201"/>
      <c r="G44" s="63"/>
      <c r="H44" s="75"/>
    </row>
    <row r="45" spans="1:8" x14ac:dyDescent="0.25">
      <c r="A45" s="70" t="s">
        <v>194</v>
      </c>
      <c r="B45" s="63">
        <v>0</v>
      </c>
      <c r="C45" s="63">
        <v>0</v>
      </c>
      <c r="D45" s="199"/>
      <c r="E45" s="200"/>
      <c r="F45" s="201"/>
      <c r="G45" s="63"/>
      <c r="H45" s="75"/>
    </row>
    <row r="46" spans="1:8" x14ac:dyDescent="0.25">
      <c r="A46" s="70" t="s">
        <v>195</v>
      </c>
      <c r="B46" s="63">
        <v>0</v>
      </c>
      <c r="C46" s="63">
        <v>0</v>
      </c>
      <c r="D46" s="199"/>
      <c r="E46" s="200"/>
      <c r="F46" s="201"/>
      <c r="G46" s="63"/>
      <c r="H46" s="75"/>
    </row>
    <row r="47" spans="1:8" ht="25.5" x14ac:dyDescent="0.25">
      <c r="A47" s="71" t="s">
        <v>196</v>
      </c>
      <c r="B47" s="63">
        <v>0</v>
      </c>
      <c r="C47" s="63">
        <v>0</v>
      </c>
      <c r="D47" s="199"/>
      <c r="E47" s="200"/>
      <c r="F47" s="201"/>
      <c r="G47" s="63"/>
      <c r="H47" s="75"/>
    </row>
    <row r="48" spans="1:8" x14ac:dyDescent="0.25">
      <c r="A48" s="79" t="s">
        <v>181</v>
      </c>
      <c r="B48" s="65">
        <v>0</v>
      </c>
      <c r="C48" s="65">
        <v>0</v>
      </c>
      <c r="D48" s="208"/>
      <c r="E48" s="209"/>
      <c r="F48" s="210"/>
      <c r="G48" s="65"/>
      <c r="H48" s="75"/>
    </row>
    <row r="49" spans="1:8" x14ac:dyDescent="0.25">
      <c r="A49" s="79" t="s">
        <v>197</v>
      </c>
      <c r="B49" s="75">
        <f>B9+B28</f>
        <v>40198823.420000002</v>
      </c>
      <c r="C49" s="75">
        <f>C9+C28</f>
        <v>46151392.550000004</v>
      </c>
      <c r="D49" s="214" t="s">
        <v>198</v>
      </c>
      <c r="E49" s="215"/>
      <c r="F49" s="216"/>
      <c r="G49" s="75">
        <f>SUM(G9+G16+G17+G18)</f>
        <v>40198823.420000002</v>
      </c>
      <c r="H49" s="75">
        <f>SUM(H9+H16+H17+H18)</f>
        <v>46151392.550000012</v>
      </c>
    </row>
    <row r="50" spans="1:8" x14ac:dyDescent="0.25">
      <c r="B50" s="83"/>
      <c r="C50" s="83"/>
      <c r="D50" s="84"/>
      <c r="E50" s="84"/>
      <c r="F50" s="84"/>
      <c r="G50" s="85"/>
      <c r="H50" s="69"/>
    </row>
    <row r="51" spans="1:8" x14ac:dyDescent="0.25">
      <c r="B51" s="83"/>
      <c r="C51" s="83"/>
      <c r="D51" s="84"/>
      <c r="E51" s="84"/>
      <c r="F51" s="84"/>
      <c r="G51" s="85"/>
      <c r="H51" s="86"/>
    </row>
    <row r="52" spans="1:8" x14ac:dyDescent="0.25">
      <c r="B52" s="83"/>
      <c r="C52" s="83"/>
      <c r="D52" s="84"/>
      <c r="E52" s="84"/>
      <c r="F52" s="84"/>
      <c r="G52" s="85"/>
      <c r="H52" s="86"/>
    </row>
    <row r="53" spans="1:8" x14ac:dyDescent="0.25">
      <c r="B53" s="83"/>
      <c r="C53" s="87"/>
      <c r="D53" s="84"/>
      <c r="E53" s="84"/>
      <c r="F53" s="84"/>
      <c r="G53" s="85"/>
      <c r="H53" s="86"/>
    </row>
    <row r="54" spans="1:8" x14ac:dyDescent="0.25">
      <c r="G54" s="217"/>
      <c r="H54" s="217"/>
    </row>
    <row r="55" spans="1:8" x14ac:dyDescent="0.25">
      <c r="A55" s="89" t="s">
        <v>204</v>
      </c>
      <c r="D55" s="95">
        <v>44641</v>
      </c>
      <c r="G55" s="217" t="s">
        <v>205</v>
      </c>
      <c r="H55" s="217"/>
    </row>
    <row r="56" spans="1:8" x14ac:dyDescent="0.25">
      <c r="A56" s="89" t="s">
        <v>54</v>
      </c>
      <c r="D56" s="89" t="s">
        <v>199</v>
      </c>
      <c r="G56" s="217" t="s">
        <v>56</v>
      </c>
      <c r="H56" s="217"/>
    </row>
    <row r="57" spans="1:8" x14ac:dyDescent="0.25">
      <c r="B57" s="83"/>
      <c r="C57" s="83"/>
      <c r="D57" s="90"/>
      <c r="E57" s="84"/>
      <c r="F57" s="84"/>
      <c r="G57" s="85"/>
      <c r="H57" s="86"/>
    </row>
    <row r="58" spans="1:8" x14ac:dyDescent="0.25">
      <c r="B58" s="83"/>
      <c r="C58" s="83"/>
      <c r="D58" s="91"/>
      <c r="E58" s="91"/>
      <c r="F58" s="91"/>
      <c r="G58" s="85"/>
    </row>
    <row r="59" spans="1:8" x14ac:dyDescent="0.25">
      <c r="B59" s="83"/>
      <c r="C59" s="83"/>
      <c r="D59" s="91"/>
      <c r="E59" s="91"/>
      <c r="F59" s="91"/>
      <c r="G59" s="85"/>
    </row>
    <row r="60" spans="1:8" x14ac:dyDescent="0.25">
      <c r="B60" s="83"/>
      <c r="C60" s="83"/>
      <c r="D60" s="91"/>
      <c r="E60" s="91"/>
      <c r="F60" s="91"/>
      <c r="G60" s="85"/>
    </row>
    <row r="61" spans="1:8" x14ac:dyDescent="0.25">
      <c r="B61" s="83"/>
      <c r="C61" s="83"/>
      <c r="D61" s="91"/>
      <c r="E61" s="91"/>
      <c r="F61" s="91"/>
      <c r="G61" s="85"/>
    </row>
    <row r="62" spans="1:8" x14ac:dyDescent="0.25">
      <c r="B62" s="83"/>
      <c r="C62" s="83"/>
      <c r="D62" s="91"/>
      <c r="E62" s="91"/>
      <c r="F62" s="91"/>
      <c r="G62" s="85"/>
    </row>
    <row r="63" spans="1:8" x14ac:dyDescent="0.25">
      <c r="B63" s="83"/>
      <c r="C63" s="83"/>
      <c r="D63" s="91"/>
      <c r="E63" s="91"/>
      <c r="F63" s="91"/>
      <c r="G63" s="85"/>
    </row>
    <row r="64" spans="1:8" x14ac:dyDescent="0.25">
      <c r="B64" s="83"/>
      <c r="C64" s="83"/>
      <c r="D64" s="91"/>
      <c r="E64" s="91"/>
      <c r="F64" s="91"/>
      <c r="G64" s="85"/>
    </row>
    <row r="65" spans="2:7" x14ac:dyDescent="0.25">
      <c r="B65" s="83"/>
      <c r="C65" s="83"/>
      <c r="D65" s="91"/>
      <c r="E65" s="91"/>
      <c r="F65" s="91"/>
      <c r="G65" s="85"/>
    </row>
    <row r="66" spans="2:7" x14ac:dyDescent="0.25">
      <c r="B66" s="83"/>
      <c r="C66" s="83"/>
      <c r="D66" s="91"/>
      <c r="E66" s="91"/>
      <c r="F66" s="91"/>
      <c r="G66" s="85"/>
    </row>
    <row r="67" spans="2:7" x14ac:dyDescent="0.25">
      <c r="B67" s="83"/>
      <c r="C67" s="83"/>
      <c r="D67" s="91"/>
      <c r="E67" s="91"/>
      <c r="F67" s="91"/>
      <c r="G67" s="85"/>
    </row>
    <row r="68" spans="2:7" x14ac:dyDescent="0.25">
      <c r="B68" s="83"/>
      <c r="C68" s="83"/>
      <c r="D68" s="91"/>
      <c r="E68" s="91"/>
      <c r="F68" s="91"/>
      <c r="G68" s="85"/>
    </row>
    <row r="69" spans="2:7" x14ac:dyDescent="0.25">
      <c r="B69" s="83"/>
      <c r="C69" s="83"/>
      <c r="D69" s="91"/>
      <c r="E69" s="91"/>
      <c r="F69" s="91"/>
      <c r="G69" s="85"/>
    </row>
    <row r="70" spans="2:7" x14ac:dyDescent="0.25">
      <c r="B70" s="83"/>
      <c r="C70" s="83"/>
      <c r="D70" s="91"/>
      <c r="E70" s="91"/>
      <c r="F70" s="91"/>
      <c r="G70" s="85"/>
    </row>
  </sheetData>
  <mergeCells count="55">
    <mergeCell ref="D48:F48"/>
    <mergeCell ref="D49:F49"/>
    <mergeCell ref="G54:H54"/>
    <mergeCell ref="G55:H55"/>
    <mergeCell ref="G56:H56"/>
    <mergeCell ref="D47:F47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35:F35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23:F23"/>
    <mergeCell ref="D14:F14"/>
    <mergeCell ref="D15:F15"/>
    <mergeCell ref="A16:A17"/>
    <mergeCell ref="B16:B17"/>
    <mergeCell ref="C16:C17"/>
    <mergeCell ref="D16:F16"/>
    <mergeCell ref="D17:F17"/>
    <mergeCell ref="D18:F18"/>
    <mergeCell ref="D19:F19"/>
    <mergeCell ref="D20:F20"/>
    <mergeCell ref="D21:F21"/>
    <mergeCell ref="D22:F22"/>
    <mergeCell ref="D13:F13"/>
    <mergeCell ref="B1:F4"/>
    <mergeCell ref="G1:H1"/>
    <mergeCell ref="A2:A5"/>
    <mergeCell ref="G2:H6"/>
    <mergeCell ref="B5:F5"/>
    <mergeCell ref="B6:F7"/>
    <mergeCell ref="G7:H7"/>
    <mergeCell ref="D8:F8"/>
    <mergeCell ref="D9:F9"/>
    <mergeCell ref="D10:F10"/>
    <mergeCell ref="D11:F11"/>
    <mergeCell ref="D12:F12"/>
  </mergeCells>
  <pageMargins left="0.7" right="0.7" top="0.75" bottom="0.75" header="0.3" footer="0.3"/>
  <pageSetup paperSize="9" scale="7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Racchunek</vt:lpstr>
      <vt:lpstr>zestawienie</vt:lpstr>
      <vt:lpstr>Bilans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Jadwiga Sianko</dc:creator>
  <cp:lastModifiedBy>Jadwiga Sianko</cp:lastModifiedBy>
  <cp:lastPrinted>2022-03-21T11:57:39Z</cp:lastPrinted>
  <dcterms:created xsi:type="dcterms:W3CDTF">2022-02-22T08:29:42Z</dcterms:created>
  <dcterms:modified xsi:type="dcterms:W3CDTF">2022-04-26T11:15:26Z</dcterms:modified>
</cp:coreProperties>
</file>